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13_ncr:1_{9B189384-08CA-43E4-9F42-4F7744FA4D2C}" xr6:coauthVersionLast="47" xr6:coauthVersionMax="47" xr10:uidLastSave="{00000000-0000-0000-0000-000000000000}"/>
  <bookViews>
    <workbookView xWindow="-104" yWindow="-104" windowWidth="29699" windowHeight="16094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G19" i="5" s="1"/>
  <c r="D18" i="5"/>
  <c r="G18" i="5" s="1"/>
  <c r="D17" i="5"/>
  <c r="G17" i="5" s="1"/>
  <c r="D16" i="5"/>
  <c r="G16" i="5" s="1"/>
  <c r="G15" i="5" s="1"/>
  <c r="G41" i="5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C68" i="6"/>
  <c r="B68" i="6"/>
  <c r="D68" i="6" s="1"/>
  <c r="G68" i="6" s="1"/>
  <c r="D67" i="6"/>
  <c r="G67" i="6" s="1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C56" i="6"/>
  <c r="B56" i="6"/>
  <c r="D56" i="6" s="1"/>
  <c r="G56" i="6" s="1"/>
  <c r="D55" i="6"/>
  <c r="G55" i="6" s="1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42" i="6"/>
  <c r="D42" i="6" s="1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F32" i="6"/>
  <c r="E32" i="6"/>
  <c r="C32" i="6"/>
  <c r="B32" i="6"/>
  <c r="D32" i="6" s="1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F22" i="6"/>
  <c r="E22" i="6"/>
  <c r="C22" i="6"/>
  <c r="B22" i="6"/>
  <c r="D22" i="6" s="1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C12" i="6"/>
  <c r="B12" i="6"/>
  <c r="D12" i="6" s="1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4" i="6"/>
  <c r="F76" i="6" s="1"/>
  <c r="E4" i="6"/>
  <c r="E76" i="6" s="1"/>
  <c r="C4" i="6"/>
  <c r="C76" i="6" s="1"/>
  <c r="B4" i="6"/>
  <c r="D4" i="6" s="1"/>
  <c r="G4" i="6" s="1"/>
  <c r="D45" i="4"/>
  <c r="G45" i="4" s="1"/>
  <c r="G47" i="4" s="1"/>
  <c r="G13" i="8"/>
  <c r="G11" i="8"/>
  <c r="G9" i="8"/>
  <c r="D15" i="8"/>
  <c r="F15" i="8"/>
  <c r="E15" i="8"/>
  <c r="C15" i="8"/>
  <c r="B15" i="8"/>
  <c r="F41" i="5"/>
  <c r="E41" i="5"/>
  <c r="G35" i="5"/>
  <c r="F35" i="5"/>
  <c r="E35" i="5"/>
  <c r="D35" i="5"/>
  <c r="C35" i="5"/>
  <c r="B35" i="5"/>
  <c r="G24" i="5"/>
  <c r="F24" i="5"/>
  <c r="E24" i="5"/>
  <c r="D24" i="5"/>
  <c r="C24" i="5"/>
  <c r="B24" i="5"/>
  <c r="F15" i="5"/>
  <c r="E15" i="5"/>
  <c r="C15" i="5"/>
  <c r="C41" i="5" s="1"/>
  <c r="B15" i="5"/>
  <c r="B41" i="5" s="1"/>
  <c r="G5" i="5"/>
  <c r="F5" i="5"/>
  <c r="E5" i="5"/>
  <c r="D5" i="5"/>
  <c r="C5" i="5"/>
  <c r="B5" i="5"/>
  <c r="B12" i="4"/>
  <c r="B24" i="4"/>
  <c r="F47" i="4"/>
  <c r="E47" i="4"/>
  <c r="D47" i="4"/>
  <c r="C47" i="4"/>
  <c r="B47" i="4"/>
  <c r="G43" i="4"/>
  <c r="D43" i="4"/>
  <c r="G41" i="4"/>
  <c r="D41" i="4"/>
  <c r="D39" i="4"/>
  <c r="G39" i="4" s="1"/>
  <c r="D37" i="4"/>
  <c r="G37" i="4" s="1"/>
  <c r="D35" i="4"/>
  <c r="G35" i="4" s="1"/>
  <c r="D33" i="4"/>
  <c r="G33" i="4" s="1"/>
  <c r="G31" i="4"/>
  <c r="D31" i="4"/>
  <c r="G22" i="4"/>
  <c r="D22" i="4"/>
  <c r="D21" i="4"/>
  <c r="G21" i="4" s="1"/>
  <c r="D20" i="4"/>
  <c r="G20" i="4" s="1"/>
  <c r="D19" i="4"/>
  <c r="D24" i="4" s="1"/>
  <c r="C12" i="4"/>
  <c r="D12" i="4"/>
  <c r="E12" i="4"/>
  <c r="F12" i="4"/>
  <c r="G12" i="4"/>
  <c r="F24" i="4"/>
  <c r="E24" i="4"/>
  <c r="C24" i="4"/>
  <c r="D15" i="5" l="1"/>
  <c r="D41" i="5" s="1"/>
  <c r="G15" i="8"/>
  <c r="G19" i="4"/>
  <c r="G24" i="4" s="1"/>
  <c r="B76" i="6"/>
  <c r="G76" i="6" l="1"/>
  <c r="D76" i="6"/>
</calcChain>
</file>

<file path=xl/sharedStrings.xml><?xml version="1.0" encoding="utf-8"?>
<sst xmlns="http://schemas.openxmlformats.org/spreadsheetml/2006/main" count="191" uniqueCount="140">
  <si>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</si>
  <si>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</si>
  <si>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</si>
  <si>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</si>
  <si>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</si>
  <si>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</si>
  <si>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</si>
  <si>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</si>
  <si>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</si>
  <si>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</si>
  <si>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</si>
  <si>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</si>
  <si>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</si>
  <si>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</si>
  <si>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</si>
  <si>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</si>
  <si>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</si>
  <si>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</si>
  <si>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</si>
  <si>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</si>
  <si>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</si>
  <si>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</si>
  <si>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</si>
  <si>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</si>
  <si>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</si>
  <si>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</si>
  <si>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</si>
  <si>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</si>
  <si>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</si>
  <si>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</si>
  <si>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</si>
  <si>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</si>
  <si>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</si>
  <si>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</si>
  <si>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</si>
  <si>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</si>
  <si>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</si>
  <si>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</si>
  <si>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</si>
  <si>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</si>
  <si>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</si>
  <si>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</si>
  <si>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</si>
  <si>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</si>
  <si>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</si>
  <si>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</si>
  <si>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</si>
  <si>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</si>
  <si>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</si>
  <si>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</si>
  <si>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</si>
  <si>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</si>
  <si>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</si>
  <si>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</si>
  <si>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</si>
  <si>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</si>
  <si>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</si>
  <si>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</si>
  <si>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</si>
  <si>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</si>
  <si>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</si>
  <si>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</si>
  <si>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</si>
  <si>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</si>
  <si>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</si>
  <si>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</si>
  <si>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</si>
  <si>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</si>
  <si>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</si>
  <si>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</si>
  <si>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</si>
  <si>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</si>
  <si>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</si>
  <si>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</si>
  <si>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</si>
  <si>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</si>
  <si>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</si>
  <si>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</si>
  <si>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</si>
  <si>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</si>
  <si>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</si>
  <si>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</si>
  <si>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</si>
  <si>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</si>
  <si>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</si>
  <si>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</si>
  <si>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</si>
  <si>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</si>
  <si>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</si>
  <si>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</si>
  <si>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</si>
  <si>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</si>
  <si>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</si>
  <si>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</si>
  <si>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</si>
  <si>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</si>
  <si>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</si>
  <si>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</si>
  <si>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</si>
  <si>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</si>
  <si>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</si>
  <si>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</si>
  <si>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</si>
  <si>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</si>
  <si>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</si>
  <si>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</si>
  <si>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</si>
  <si>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</si>
  <si>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</si>
  <si>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</si>
  <si>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</si>
  <si>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</si>
  <si>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</si>
  <si>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</si>
  <si>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</si>
  <si>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</si>
  <si>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</si>
  <si>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</si>
  <si>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</si>
  <si>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</si>
  <si>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</si>
  <si>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</si>
  <si>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</si>
  <si>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</si>
  <si>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</si>
  <si>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</si>
  <si>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</si>
  <si>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00101 UNIDAD ADMINISTRATIVA DIRECCION GENERAL</t>
  </si>
  <si>
    <t>00201 UNIDAD ADMINISTRATIVA DE ADMINISTRACIÓN</t>
  </si>
  <si>
    <t>00301 UNIDAD ADMINISTRATIVA DE FOMENTO, PROMOC</t>
  </si>
  <si>
    <t>00401 UNIDAD ADMINISTRATIVA DE CONSERVACION Y</t>
  </si>
  <si>
    <t>00501 NIDAD ADMINISTRATIVA DE OPERACIONES Y VI</t>
  </si>
  <si>
    <t>00601 ORGANO INTERNO DE CONTROL</t>
  </si>
  <si>
    <t>Bajo protesta de decir verdad declaramos que los Estados Financieros y sus notas, son razonablemente correctos y son responsabilidad del emisor.</t>
  </si>
  <si>
    <t>PARQUE ECOLOGICO METROPOLITANO DE LEON, GTO., "ELISEO MARTINEZ PEREZ"
ESTADO ANALÍTICO DEL EJERCICIO DEL PRESUPUESTO DE EGRESOS 
CLASIFICACIÓN ADMINISTRATIVA
DEL 1 DE ENERO DEL 2025 AL 31 DE DICIEMBRE DEL 2025
(Cifras en pesos)</t>
  </si>
  <si>
    <t>Gobierno (Federal/Estatal/Municipal) de León
Estado Analítico del Ejercicio del Presupuesto de Egresos
Clasificación Administrativa
DEL 1 DE ENERO DEL 2025 AL 31 DE DICIEMBRE DEL 2025
(Cifras en pesos)
(Cifras en Pesos)</t>
  </si>
  <si>
    <t>SECTOR PARAESTATAL DEL GOBIERNO MUNICIPAL DE PARQUE ECOLOGICO METROPOLITANO DE LEON, GTO., "ELISEO MARTINEZ PEREZ"
ESTADO ANALÍTICO DEL EJERCICIO DEL PRESUPUESTO DE EGRESOS 
CLASIFICACIÓN ADMINISTRATIVA
DEL 1 DE ENERO DEL 2025 AL 31 DE DICIEMBRE DEL 2025
(Cifras en pesos)</t>
  </si>
  <si>
    <t>PARQUE ECOLOGICO METROPOLITANO DE LEON, GTO., "ELISEO MARTINEZ PEREZ"
ESTADO ANALÍTICO DEL EJERCICIO DEL PRESUPUESTO DE EGRESOS 
CLASIFICACIÓN ECONÓMICA (POR TIPO DE GASTO)
DEL 1 DE ENERO DEL 2025 AL 31 DE DICIEMBRE DEL 2025
(Cifras en pesos)</t>
  </si>
  <si>
    <t>PARQUE ECOLOGICO METROPOLITANO DE LEON, GTO., "ELISEO MARTINEZ PEREZ"
ESTADO ANALÍTICO DEL EJERCICIO DEL PRESUPUESTO DE EGRESOS 
CLASIFICACIÓN POR OBJETO DEL GASTO (CAPÍTULO Y CONCEPTO)
DEL 1 DE ENERO DEL 2025 AL 31 DE DICIEMBRE DEL 2025
(Cifras en pesos)</t>
  </si>
  <si>
    <t>PARQUE ECOLOGICO METROPOLITANO DE LEON, GTO., "ELISEO MARTINEZ PEREZ"
ESTADO ANALÍTICO DEL EJERCICIO DEL PRESUPUESTO DE EGRESOS 
CLASIFICACIÓN FUNCIONAL (FINALIDAD Y FUNCIÓN)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</si>
</sst>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4" xfId="9" applyNumberFormat="1" applyFont="1" applyFill="1" applyBorder="1" applyAlignment="1">
      <alignment horizontal="center" vertical="center" wrapText="1"/>
    </xf>
    <xf numFmtId="4" fontId="9" fillId="0" borderId="9" xfId="0" applyNumberFormat="1" applyFont="1" applyBorder="1" applyProtection="1">
      <protection locked="0"/>
    </xf>
    <xf numFmtId="4" fontId="9" fillId="0" borderId="11" xfId="0" applyNumberFormat="1" applyFont="1" applyBorder="1" applyProtection="1">
      <protection locked="0"/>
    </xf>
    <xf numFmtId="4" fontId="9" fillId="0" borderId="10" xfId="0" applyNumberFormat="1" applyFont="1" applyBorder="1" applyProtection="1">
      <protection locked="0"/>
    </xf>
    <xf numFmtId="4" fontId="13" fillId="0" borderId="10" xfId="0" applyNumberFormat="1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0" xfId="0" applyFont="1" applyBorder="1" applyProtection="1">
      <protection locked="0"/>
    </xf>
    <xf numFmtId="4" fontId="13" fillId="0" borderId="4" xfId="0" applyNumberFormat="1" applyFon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9" fillId="0" borderId="9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2" borderId="5" xfId="9" applyFont="1" applyFill="1" applyBorder="1" applyAlignment="1" applyProtection="1">
      <alignment horizontal="centerContinuous" vertical="center" wrapText="1"/>
      <protection locked="0"/>
    </xf>
    <xf numFmtId="0" fontId="13" fillId="2" borderId="6" xfId="9" applyFont="1" applyFill="1" applyBorder="1" applyAlignment="1" applyProtection="1">
      <alignment horizontal="centerContinuous" vertical="center" wrapText="1"/>
      <protection locked="0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left"/>
    </xf>
    <xf numFmtId="4" fontId="0" fillId="0" borderId="0" xfId="0" applyNumberFormat="1" applyProtection="1">
      <protection locked="0"/>
    </xf>
    <xf numFmtId="3" fontId="9" fillId="0" borderId="11" xfId="0" applyNumberFormat="1" applyFont="1" applyBorder="1" applyProtection="1">
      <protection locked="0"/>
    </xf>
    <xf numFmtId="4" fontId="13" fillId="0" borderId="11" xfId="0" applyNumberFormat="1" applyFont="1" applyBorder="1" applyProtection="1">
      <protection locked="0"/>
    </xf>
    <xf numFmtId="0" fontId="8" fillId="0" borderId="0" xfId="8" applyAlignment="1" applyProtection="1">
      <alignment horizontal="left" vertical="top" indent="1"/>
      <protection locked="0"/>
    </xf>
    <xf numFmtId="0" fontId="13" fillId="2" borderId="9" xfId="9" applyFont="1" applyFill="1" applyBorder="1" applyAlignment="1">
      <alignment horizontal="center" vertical="center"/>
    </xf>
    <xf numFmtId="0" fontId="13" fillId="2" borderId="4" xfId="9" applyFont="1" applyFill="1" applyBorder="1" applyAlignment="1" applyProtection="1">
      <alignment horizontal="centerContinuous" vertical="center" wrapText="1"/>
      <protection locked="0"/>
    </xf>
    <xf numFmtId="0" fontId="13" fillId="2" borderId="11" xfId="9" applyFont="1" applyFill="1" applyBorder="1" applyAlignment="1">
      <alignment horizontal="center" vertical="center"/>
    </xf>
    <xf numFmtId="0" fontId="9" fillId="0" borderId="9" xfId="9" applyFont="1" applyBorder="1" applyAlignment="1">
      <alignment horizontal="center" vertical="center"/>
    </xf>
    <xf numFmtId="0" fontId="0" fillId="0" borderId="11" xfId="0" applyBorder="1" applyAlignment="1" applyProtection="1">
      <alignment horizontal="left" indent="1"/>
      <protection locked="0"/>
    </xf>
    <xf numFmtId="0" fontId="13" fillId="0" borderId="4" xfId="0" applyFont="1" applyBorder="1" applyAlignment="1" applyProtection="1">
      <alignment horizontal="left" indent="1"/>
      <protection locked="0"/>
    </xf>
    <xf numFmtId="0" fontId="0" fillId="0" borderId="9" xfId="0" applyBorder="1" applyProtection="1">
      <protection locked="0"/>
    </xf>
    <xf numFmtId="0" fontId="0" fillId="0" borderId="11" xfId="0" applyBorder="1" applyAlignment="1" applyProtection="1">
      <alignment horizontal="left" wrapText="1" indent="1"/>
      <protection locked="0"/>
    </xf>
    <xf numFmtId="0" fontId="0" fillId="0" borderId="10" xfId="0" applyBorder="1" applyAlignment="1" applyProtection="1">
      <alignment horizontal="left" indent="1"/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9" fillId="0" borderId="1" xfId="0" applyFont="1" applyBorder="1" applyAlignment="1">
      <alignment horizontal="left" indent="1"/>
    </xf>
    <xf numFmtId="0" fontId="13" fillId="0" borderId="1" xfId="0" applyFont="1" applyBorder="1" applyAlignment="1">
      <alignment horizontal="left" indent="1"/>
    </xf>
    <xf numFmtId="0" fontId="9" fillId="0" borderId="12" xfId="0" applyFont="1" applyBorder="1" applyAlignment="1">
      <alignment horizontal="left" indent="1"/>
    </xf>
    <xf numFmtId="0" fontId="13" fillId="0" borderId="12" xfId="0" applyFont="1" applyBorder="1" applyAlignment="1" applyProtection="1">
      <alignment horizontal="left" indent="1"/>
      <protection locked="0"/>
    </xf>
    <xf numFmtId="0" fontId="9" fillId="0" borderId="1" xfId="0" applyFont="1" applyBorder="1" applyAlignment="1">
      <alignment horizontal="left" indent="2"/>
    </xf>
    <xf numFmtId="0" fontId="9" fillId="0" borderId="12" xfId="0" applyFont="1" applyBorder="1" applyAlignment="1">
      <alignment horizontal="left" indent="2"/>
    </xf>
    <xf numFmtId="0" fontId="13" fillId="0" borderId="12" xfId="0" applyFont="1" applyBorder="1" applyAlignment="1" applyProtection="1">
      <alignment horizontal="left" indent="2"/>
      <protection locked="0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 indent="1"/>
    </xf>
    <xf numFmtId="0" fontId="9" fillId="0" borderId="1" xfId="0" applyFont="1" applyBorder="1" applyAlignment="1">
      <alignment horizontal="left" wrapText="1"/>
    </xf>
    <xf numFmtId="0" fontId="13" fillId="0" borderId="5" xfId="0" applyFont="1" applyBorder="1" applyAlignment="1" applyProtection="1">
      <alignment horizontal="left"/>
      <protection locked="0"/>
    </xf>
    <xf numFmtId="4" fontId="13" fillId="2" borderId="9" xfId="9" applyNumberFormat="1" applyFont="1" applyFill="1" applyBorder="1" applyAlignment="1">
      <alignment horizontal="center" vertical="center" wrapText="1"/>
    </xf>
    <xf numFmtId="4" fontId="13" fillId="2" borderId="10" xfId="9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 applyProtection="1">
      <alignment horizontal="center" wrapText="1"/>
      <protection locked="0"/>
    </xf>
    <xf numFmtId="0" fontId="14" fillId="2" borderId="9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8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3" fontId="9" fillId="3" borderId="11" xfId="0" applyNumberFormat="1" applyFont="1" applyFill="1" applyBorder="1" applyProtection="1">
      <protection locked="0"/>
    </xf>
    <xf numFmtId="3" fontId="13" fillId="0" borderId="9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3" fontId="9" fillId="0" borderId="10" xfId="0" applyNumberFormat="1" applyFont="1" applyBorder="1" applyProtection="1">
      <protection locked="0"/>
    </xf>
    <xf numFmtId="0" fontId="14" fillId="2" borderId="5" xfId="0" applyFont="1" applyFill="1" applyBorder="1" applyAlignment="1" applyProtection="1">
      <alignment horizontal="center" wrapText="1"/>
      <protection locked="0"/>
    </xf>
    <xf numFmtId="0" fontId="14" fillId="2" borderId="6" xfId="0" applyFont="1" applyFill="1" applyBorder="1" applyAlignment="1" applyProtection="1">
      <alignment horizontal="center" wrapText="1"/>
      <protection locked="0"/>
    </xf>
    <xf numFmtId="0" fontId="14" fillId="2" borderId="7" xfId="0" applyFont="1" applyFill="1" applyBorder="1" applyAlignment="1" applyProtection="1">
      <alignment horizontal="center" wrapText="1"/>
      <protection locked="0"/>
    </xf>
    <xf numFmtId="0" fontId="13" fillId="2" borderId="5" xfId="9" applyFont="1" applyFill="1" applyBorder="1" applyAlignment="1" applyProtection="1">
      <alignment horizontal="center" vertical="center" wrapText="1"/>
      <protection locked="0"/>
    </xf>
    <xf numFmtId="0" fontId="13" fillId="2" borderId="6" xfId="9" applyFont="1" applyFill="1" applyBorder="1" applyAlignment="1" applyProtection="1">
      <alignment horizontal="center" vertical="center" wrapText="1"/>
      <protection locked="0"/>
    </xf>
    <xf numFmtId="0" fontId="13" fillId="2" borderId="7" xfId="9" applyFont="1" applyFill="1" applyBorder="1" applyAlignment="1" applyProtection="1">
      <alignment horizontal="center" vertic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1316736</xdr:colOff>
      <xdr:row>18</xdr:row>
      <xdr:rowOff>95097</xdr:rowOff>
    </xdr:from>
    <xdr:to>
      <xdr:col>0</xdr:col>
      <xdr:colOff>3439175</xdr:colOff>
      <xdr:row>20</xdr:row>
      <xdr:rowOff>120238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81E8E01-087D-4F31-8494-80BF5358DC89}"/>
            </a:ext>
          </a:extLst>
        </xdr:cNvPr>
        <xdr:cNvSpPr txBox="1"/>
      </xdr:nvSpPr>
      <xdr:spPr>
        <a:xfrm>
          <a:off x="1316736" y="4074566"/>
          <a:ext cx="2122439" cy="2884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002060"/>
              </a:solidFill>
            </a:rPr>
            <a:t>SIN INFORMACIÓN QUE REVELAR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showGridLines="0" tabSelected="1" workbookViewId="0">
      <selection activeCell="N16" sqref="N16"/>
    </sheetView>
  </sheetViews>
  <sheetFormatPr baseColWidth="10" defaultColWidth="12" defaultRowHeight="10.4" x14ac:dyDescent="0.2"/>
  <cols>
    <col min="1" max="1" width="60.75" style="1" customWidth="1"/>
    <col min="2" max="7" width="18.25" style="1" customWidth="1"/>
    <col min="8" max="16384" width="12" style="1"/>
  </cols>
  <sheetData>
    <row r="1" spans="1:7" ht="58.5" customHeight="1" x14ac:dyDescent="0.2">
      <c r="A1" s="54" t="s">
        <v>134</v>
      </c>
      <c r="B1" s="55"/>
      <c r="C1" s="55"/>
      <c r="D1" s="55"/>
      <c r="E1" s="55"/>
      <c r="F1" s="55"/>
      <c r="G1" s="56"/>
    </row>
    <row r="2" spans="1:7" x14ac:dyDescent="0.2">
      <c r="A2" s="27"/>
      <c r="B2" s="28" t="s">
        <v>0</v>
      </c>
      <c r="C2" s="28"/>
      <c r="D2" s="28"/>
      <c r="E2" s="28"/>
      <c r="F2" s="28"/>
      <c r="G2" s="50" t="s">
        <v>7</v>
      </c>
    </row>
    <row r="3" spans="1:7" ht="25.05" customHeight="1" x14ac:dyDescent="0.2">
      <c r="A3" s="2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1"/>
    </row>
    <row r="4" spans="1:7" x14ac:dyDescent="0.2">
      <c r="A4" s="30"/>
      <c r="B4" s="15"/>
      <c r="C4" s="15"/>
      <c r="D4" s="15"/>
      <c r="E4" s="15"/>
      <c r="F4" s="15"/>
      <c r="G4" s="15"/>
    </row>
    <row r="5" spans="1:7" x14ac:dyDescent="0.2">
      <c r="A5" s="31" t="s">
        <v>127</v>
      </c>
      <c r="B5" s="5">
        <v>6788813.0300000003</v>
      </c>
      <c r="C5" s="5">
        <v>4327258.49</v>
      </c>
      <c r="D5" s="5">
        <v>11116071.52</v>
      </c>
      <c r="E5" s="5">
        <v>9830657.5600000005</v>
      </c>
      <c r="F5" s="5">
        <v>9830657.5600000005</v>
      </c>
      <c r="G5" s="5">
        <v>1285413.959999999</v>
      </c>
    </row>
    <row r="6" spans="1:7" x14ac:dyDescent="0.2">
      <c r="A6" s="31" t="s">
        <v>128</v>
      </c>
      <c r="B6" s="5">
        <v>12948256.560000001</v>
      </c>
      <c r="C6" s="5">
        <v>5220142.6100000003</v>
      </c>
      <c r="D6" s="5">
        <v>18168399.170000002</v>
      </c>
      <c r="E6" s="5">
        <v>16392082.6</v>
      </c>
      <c r="F6" s="5">
        <v>16353363.51</v>
      </c>
      <c r="G6" s="5">
        <v>1776316.5700000022</v>
      </c>
    </row>
    <row r="7" spans="1:7" x14ac:dyDescent="0.2">
      <c r="A7" s="31" t="s">
        <v>129</v>
      </c>
      <c r="B7" s="5">
        <v>9176691.8900000006</v>
      </c>
      <c r="C7" s="5">
        <v>-3843409.51</v>
      </c>
      <c r="D7" s="5">
        <v>5333282.3800000008</v>
      </c>
      <c r="E7" s="5">
        <v>4677337.09</v>
      </c>
      <c r="F7" s="5">
        <v>4675260.6900000004</v>
      </c>
      <c r="G7" s="5">
        <v>655945.29000000097</v>
      </c>
    </row>
    <row r="8" spans="1:7" x14ac:dyDescent="0.2">
      <c r="A8" s="31" t="s">
        <v>130</v>
      </c>
      <c r="B8" s="5">
        <v>11383492.34</v>
      </c>
      <c r="C8" s="5">
        <v>7587722.21</v>
      </c>
      <c r="D8" s="5">
        <v>18971214.550000001</v>
      </c>
      <c r="E8" s="5">
        <v>14606197.77</v>
      </c>
      <c r="F8" s="5">
        <v>14606197.77</v>
      </c>
      <c r="G8" s="5">
        <v>4365016.7800000012</v>
      </c>
    </row>
    <row r="9" spans="1:7" x14ac:dyDescent="0.2">
      <c r="A9" s="31" t="s">
        <v>131</v>
      </c>
      <c r="B9" s="5">
        <v>15432652.619999999</v>
      </c>
      <c r="C9" s="5">
        <v>4658568.2</v>
      </c>
      <c r="D9" s="5">
        <v>20091220.82</v>
      </c>
      <c r="E9" s="5">
        <v>18567666.59</v>
      </c>
      <c r="F9" s="5">
        <v>18553091.98</v>
      </c>
      <c r="G9" s="5">
        <v>1523554.2300000004</v>
      </c>
    </row>
    <row r="10" spans="1:7" x14ac:dyDescent="0.2">
      <c r="A10" s="31" t="s">
        <v>132</v>
      </c>
      <c r="B10" s="5">
        <v>770497.87</v>
      </c>
      <c r="C10" s="5">
        <v>-636796.64</v>
      </c>
      <c r="D10" s="5">
        <v>133701.22999999998</v>
      </c>
      <c r="E10" s="5">
        <v>133701.23000000001</v>
      </c>
      <c r="F10" s="5">
        <v>133701.23000000001</v>
      </c>
      <c r="G10" s="5">
        <v>0</v>
      </c>
    </row>
    <row r="11" spans="1:7" x14ac:dyDescent="0.2">
      <c r="A11" s="31"/>
      <c r="B11" s="6"/>
      <c r="C11" s="6"/>
      <c r="D11" s="6"/>
      <c r="E11" s="6"/>
      <c r="F11" s="6"/>
      <c r="G11" s="6"/>
    </row>
    <row r="12" spans="1:7" x14ac:dyDescent="0.2">
      <c r="A12" s="32" t="s">
        <v>124</v>
      </c>
      <c r="B12" s="11">
        <f>SUM(B5:B11)</f>
        <v>56500404.309999995</v>
      </c>
      <c r="C12" s="11">
        <f t="shared" ref="C12:G12" si="0">SUM(C5:C11)</f>
        <v>17313485.359999999</v>
      </c>
      <c r="D12" s="11">
        <f t="shared" si="0"/>
        <v>73813889.670000002</v>
      </c>
      <c r="E12" s="11">
        <f t="shared" si="0"/>
        <v>64207642.839999996</v>
      </c>
      <c r="F12" s="11">
        <f t="shared" si="0"/>
        <v>64152272.740000002</v>
      </c>
      <c r="G12" s="11">
        <f t="shared" si="0"/>
        <v>9606246.8300000038</v>
      </c>
    </row>
    <row r="13" spans="1:7" x14ac:dyDescent="0.2">
      <c r="B13" s="23"/>
      <c r="C13" s="23"/>
      <c r="D13" s="23"/>
      <c r="E13" s="23"/>
      <c r="F13" s="23"/>
      <c r="G13" s="23"/>
    </row>
    <row r="15" spans="1:7" ht="64.55" customHeight="1" x14ac:dyDescent="0.2">
      <c r="A15" s="61" t="s">
        <v>135</v>
      </c>
      <c r="B15" s="62"/>
      <c r="C15" s="62"/>
      <c r="D15" s="62"/>
      <c r="E15" s="62"/>
      <c r="F15" s="62"/>
      <c r="G15" s="63"/>
    </row>
    <row r="16" spans="1:7" x14ac:dyDescent="0.2">
      <c r="A16" s="27"/>
      <c r="B16" s="17" t="s">
        <v>0</v>
      </c>
      <c r="C16" s="18"/>
      <c r="D16" s="18"/>
      <c r="E16" s="18"/>
      <c r="F16" s="19"/>
      <c r="G16" s="50" t="s">
        <v>7</v>
      </c>
    </row>
    <row r="17" spans="1:8" ht="20.75" x14ac:dyDescent="0.2">
      <c r="A17" s="29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51"/>
    </row>
    <row r="18" spans="1:8" x14ac:dyDescent="0.2">
      <c r="A18" s="37"/>
      <c r="B18" s="12"/>
      <c r="C18" s="12"/>
      <c r="D18" s="12"/>
      <c r="E18" s="12"/>
      <c r="F18" s="12"/>
      <c r="G18" s="12"/>
    </row>
    <row r="19" spans="1:8" x14ac:dyDescent="0.2">
      <c r="A19" s="20" t="s">
        <v>76</v>
      </c>
      <c r="B19" s="24">
        <v>0</v>
      </c>
      <c r="C19" s="24">
        <v>0</v>
      </c>
      <c r="D19" s="24">
        <f>B19+C19</f>
        <v>0</v>
      </c>
      <c r="E19" s="24">
        <v>0</v>
      </c>
      <c r="F19" s="24">
        <v>0</v>
      </c>
      <c r="G19" s="24">
        <f>D19-E19</f>
        <v>0</v>
      </c>
    </row>
    <row r="20" spans="1:8" x14ac:dyDescent="0.2">
      <c r="A20" s="20" t="s">
        <v>77</v>
      </c>
      <c r="B20" s="24">
        <v>0</v>
      </c>
      <c r="C20" s="24">
        <v>0</v>
      </c>
      <c r="D20" s="24">
        <f t="shared" ref="D20:D22" si="1">B20+C20</f>
        <v>0</v>
      </c>
      <c r="E20" s="24">
        <v>0</v>
      </c>
      <c r="F20" s="24">
        <v>0</v>
      </c>
      <c r="G20" s="24">
        <f t="shared" ref="G20:G22" si="2">D20-E20</f>
        <v>0</v>
      </c>
    </row>
    <row r="21" spans="1:8" x14ac:dyDescent="0.2">
      <c r="A21" s="20" t="s">
        <v>78</v>
      </c>
      <c r="B21" s="24">
        <v>0</v>
      </c>
      <c r="C21" s="24">
        <v>0</v>
      </c>
      <c r="D21" s="24">
        <f t="shared" si="1"/>
        <v>0</v>
      </c>
      <c r="E21" s="24">
        <v>0</v>
      </c>
      <c r="F21" s="24">
        <v>0</v>
      </c>
      <c r="G21" s="24">
        <f t="shared" si="2"/>
        <v>0</v>
      </c>
    </row>
    <row r="22" spans="1:8" x14ac:dyDescent="0.2">
      <c r="A22" s="20" t="s">
        <v>79</v>
      </c>
      <c r="B22" s="24">
        <v>0</v>
      </c>
      <c r="C22" s="24">
        <v>0</v>
      </c>
      <c r="D22" s="24">
        <f t="shared" si="1"/>
        <v>0</v>
      </c>
      <c r="E22" s="24">
        <v>0</v>
      </c>
      <c r="F22" s="24">
        <v>0</v>
      </c>
      <c r="G22" s="24">
        <f t="shared" si="2"/>
        <v>0</v>
      </c>
    </row>
    <row r="23" spans="1:8" x14ac:dyDescent="0.2">
      <c r="A23" s="2"/>
      <c r="B23" s="14"/>
      <c r="C23" s="14"/>
      <c r="D23" s="14"/>
      <c r="E23" s="14"/>
      <c r="F23" s="14"/>
      <c r="G23" s="14"/>
    </row>
    <row r="24" spans="1:8" x14ac:dyDescent="0.2">
      <c r="A24" s="38" t="s">
        <v>124</v>
      </c>
      <c r="B24" s="11">
        <f>SUM(B19:B22)</f>
        <v>0</v>
      </c>
      <c r="C24" s="11">
        <f t="shared" ref="C24:G24" si="3">SUM(C19:C22)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</row>
    <row r="27" spans="1:8" ht="57.75" customHeight="1" x14ac:dyDescent="0.2">
      <c r="A27" s="52" t="s">
        <v>136</v>
      </c>
      <c r="B27" s="53"/>
      <c r="C27" s="53"/>
      <c r="D27" s="53"/>
      <c r="E27" s="53"/>
      <c r="F27" s="53"/>
      <c r="G27" s="53"/>
    </row>
    <row r="28" spans="1:8" x14ac:dyDescent="0.2">
      <c r="A28" s="27"/>
      <c r="B28" s="28" t="s">
        <v>0</v>
      </c>
      <c r="C28" s="28"/>
      <c r="D28" s="28"/>
      <c r="E28" s="28"/>
      <c r="F28" s="28"/>
      <c r="G28" s="50" t="s">
        <v>7</v>
      </c>
    </row>
    <row r="29" spans="1:8" ht="20.75" x14ac:dyDescent="0.2">
      <c r="A29" s="29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6</v>
      </c>
      <c r="G29" s="51"/>
    </row>
    <row r="30" spans="1:8" x14ac:dyDescent="0.2">
      <c r="A30" s="33"/>
      <c r="B30" s="12"/>
      <c r="C30" s="12"/>
      <c r="D30" s="12"/>
      <c r="E30" s="12"/>
      <c r="F30" s="12"/>
      <c r="G30" s="12"/>
    </row>
    <row r="31" spans="1:8" ht="20.75" x14ac:dyDescent="0.2">
      <c r="A31" s="34" t="s">
        <v>80</v>
      </c>
      <c r="B31" s="24">
        <v>0</v>
      </c>
      <c r="C31" s="24">
        <v>0</v>
      </c>
      <c r="D31" s="24">
        <f t="shared" ref="D31:D41" si="4">B31+C31</f>
        <v>0</v>
      </c>
      <c r="E31" s="24">
        <v>0</v>
      </c>
      <c r="F31" s="24">
        <v>0</v>
      </c>
      <c r="G31" s="24">
        <f t="shared" ref="G31:G41" si="5">D31-E31</f>
        <v>0</v>
      </c>
      <c r="H31" s="21"/>
    </row>
    <row r="32" spans="1:8" x14ac:dyDescent="0.2">
      <c r="A32" s="34"/>
      <c r="B32" s="24"/>
      <c r="C32" s="24"/>
      <c r="D32" s="24"/>
      <c r="E32" s="24"/>
      <c r="F32" s="24"/>
      <c r="G32" s="24"/>
      <c r="H32"/>
    </row>
    <row r="33" spans="1:8" x14ac:dyDescent="0.2">
      <c r="A33" s="34" t="s">
        <v>81</v>
      </c>
      <c r="B33" s="24">
        <v>0</v>
      </c>
      <c r="C33" s="24">
        <v>0</v>
      </c>
      <c r="D33" s="24">
        <f t="shared" si="4"/>
        <v>0</v>
      </c>
      <c r="E33" s="24">
        <v>0</v>
      </c>
      <c r="F33" s="24">
        <v>0</v>
      </c>
      <c r="G33" s="24">
        <f t="shared" si="5"/>
        <v>0</v>
      </c>
      <c r="H33"/>
    </row>
    <row r="34" spans="1:8" x14ac:dyDescent="0.2">
      <c r="A34" s="34"/>
      <c r="B34" s="24"/>
      <c r="C34" s="24"/>
      <c r="D34" s="24"/>
      <c r="E34" s="24"/>
      <c r="F34" s="24"/>
      <c r="G34" s="24"/>
      <c r="H34"/>
    </row>
    <row r="35" spans="1:8" ht="20.75" x14ac:dyDescent="0.2">
      <c r="A35" s="34" t="s">
        <v>82</v>
      </c>
      <c r="B35" s="24">
        <v>0</v>
      </c>
      <c r="C35" s="24">
        <v>0</v>
      </c>
      <c r="D35" s="24">
        <f t="shared" si="4"/>
        <v>0</v>
      </c>
      <c r="E35" s="24">
        <v>0</v>
      </c>
      <c r="F35" s="24">
        <v>0</v>
      </c>
      <c r="G35" s="24">
        <f t="shared" si="5"/>
        <v>0</v>
      </c>
      <c r="H35" s="21"/>
    </row>
    <row r="36" spans="1:8" x14ac:dyDescent="0.2">
      <c r="A36" s="34"/>
      <c r="B36" s="24"/>
      <c r="C36" s="24"/>
      <c r="D36" s="24"/>
      <c r="E36" s="24"/>
      <c r="F36" s="24"/>
      <c r="G36" s="24"/>
      <c r="H36"/>
    </row>
    <row r="37" spans="1:8" ht="20.75" x14ac:dyDescent="0.2">
      <c r="A37" s="34" t="s">
        <v>83</v>
      </c>
      <c r="B37" s="24">
        <v>0</v>
      </c>
      <c r="C37" s="24">
        <v>0</v>
      </c>
      <c r="D37" s="24">
        <f t="shared" si="4"/>
        <v>0</v>
      </c>
      <c r="E37" s="24">
        <v>0</v>
      </c>
      <c r="F37" s="24">
        <v>0</v>
      </c>
      <c r="G37" s="24">
        <f t="shared" si="5"/>
        <v>0</v>
      </c>
      <c r="H37" s="21"/>
    </row>
    <row r="38" spans="1:8" x14ac:dyDescent="0.2">
      <c r="A38" s="34"/>
      <c r="B38" s="24"/>
      <c r="C38" s="24"/>
      <c r="D38" s="24"/>
      <c r="E38" s="24"/>
      <c r="F38" s="24"/>
      <c r="G38" s="24"/>
      <c r="H38"/>
    </row>
    <row r="39" spans="1:8" ht="20.75" x14ac:dyDescent="0.2">
      <c r="A39" s="34" t="s">
        <v>84</v>
      </c>
      <c r="B39" s="24">
        <v>0</v>
      </c>
      <c r="C39" s="24">
        <v>0</v>
      </c>
      <c r="D39" s="24">
        <f t="shared" ref="D39" si="6">B39+C39</f>
        <v>0</v>
      </c>
      <c r="E39" s="24">
        <v>0</v>
      </c>
      <c r="F39" s="24">
        <v>0</v>
      </c>
      <c r="G39" s="24">
        <f t="shared" ref="G39" si="7">D39-E39</f>
        <v>0</v>
      </c>
      <c r="H39" s="21"/>
    </row>
    <row r="40" spans="1:8" x14ac:dyDescent="0.2">
      <c r="A40" s="34"/>
      <c r="B40" s="24"/>
      <c r="C40" s="24"/>
      <c r="D40" s="24"/>
      <c r="E40" s="24"/>
      <c r="F40" s="24"/>
      <c r="G40" s="24"/>
      <c r="H40"/>
    </row>
    <row r="41" spans="1:8" ht="20.75" x14ac:dyDescent="0.2">
      <c r="A41" s="34" t="s">
        <v>85</v>
      </c>
      <c r="B41" s="24">
        <v>0</v>
      </c>
      <c r="C41" s="24">
        <v>0</v>
      </c>
      <c r="D41" s="24">
        <f t="shared" si="4"/>
        <v>0</v>
      </c>
      <c r="E41" s="24">
        <v>0</v>
      </c>
      <c r="F41" s="24">
        <v>0</v>
      </c>
      <c r="G41" s="24">
        <f t="shared" si="5"/>
        <v>0</v>
      </c>
      <c r="H41" s="21"/>
    </row>
    <row r="42" spans="1:8" x14ac:dyDescent="0.2">
      <c r="A42" s="34"/>
      <c r="B42" s="24"/>
      <c r="C42" s="24"/>
      <c r="D42" s="24"/>
      <c r="E42" s="24"/>
      <c r="F42" s="24"/>
      <c r="G42" s="24"/>
      <c r="H42"/>
    </row>
    <row r="43" spans="1:8" x14ac:dyDescent="0.2">
      <c r="A43" s="34" t="s">
        <v>86</v>
      </c>
      <c r="B43" s="24">
        <v>0</v>
      </c>
      <c r="C43" s="24">
        <v>0</v>
      </c>
      <c r="D43" s="24">
        <f t="shared" ref="D43" si="8">B43+C43</f>
        <v>0</v>
      </c>
      <c r="E43" s="24">
        <v>0</v>
      </c>
      <c r="F43" s="24">
        <v>0</v>
      </c>
      <c r="G43" s="24">
        <f t="shared" ref="G43" si="9">D43-E43</f>
        <v>0</v>
      </c>
    </row>
    <row r="44" spans="1:8" x14ac:dyDescent="0.2">
      <c r="A44" s="34"/>
      <c r="B44" s="13"/>
      <c r="C44" s="13"/>
      <c r="D44" s="13"/>
      <c r="E44" s="13"/>
      <c r="F44" s="13"/>
      <c r="G44" s="13"/>
    </row>
    <row r="45" spans="1:8" x14ac:dyDescent="0.2">
      <c r="A45" s="34" t="s">
        <v>123</v>
      </c>
      <c r="B45" s="57">
        <v>56500404.309999995</v>
      </c>
      <c r="C45" s="57">
        <v>17313485.359999999</v>
      </c>
      <c r="D45" s="57">
        <f>B45+C45</f>
        <v>73813889.669999987</v>
      </c>
      <c r="E45" s="57">
        <v>64207642.839999996</v>
      </c>
      <c r="F45" s="57">
        <v>64152272.740000002</v>
      </c>
      <c r="G45" s="57">
        <f>D45-E45</f>
        <v>9606246.8299999908</v>
      </c>
      <c r="H45" s="21"/>
    </row>
    <row r="46" spans="1:8" x14ac:dyDescent="0.2">
      <c r="A46" s="35"/>
      <c r="B46" s="14"/>
      <c r="C46" s="14"/>
      <c r="D46" s="14"/>
      <c r="E46" s="14"/>
      <c r="F46" s="14"/>
      <c r="G46" s="14"/>
    </row>
    <row r="47" spans="1:8" x14ac:dyDescent="0.2">
      <c r="A47" s="36" t="s">
        <v>124</v>
      </c>
      <c r="B47" s="11">
        <f t="shared" ref="B47:G47" si="10">SUM(B31:B45)</f>
        <v>56500404.309999995</v>
      </c>
      <c r="C47" s="11">
        <f t="shared" si="10"/>
        <v>17313485.359999999</v>
      </c>
      <c r="D47" s="11">
        <f t="shared" si="10"/>
        <v>73813889.669999987</v>
      </c>
      <c r="E47" s="11">
        <f t="shared" si="10"/>
        <v>64207642.839999996</v>
      </c>
      <c r="F47" s="11">
        <f t="shared" si="10"/>
        <v>64152272.740000002</v>
      </c>
      <c r="G47" s="11">
        <f t="shared" si="10"/>
        <v>9606246.8299999908</v>
      </c>
    </row>
    <row r="49" spans="1:1" ht="12.7" x14ac:dyDescent="0.2">
      <c r="A49" s="26" t="s">
        <v>133</v>
      </c>
    </row>
  </sheetData>
  <sheetProtection formatCells="0" formatColumns="0" formatRows="0" insertRows="0" deleteRows="0" autoFilter="0"/>
  <mergeCells count="6">
    <mergeCell ref="G2:G3"/>
    <mergeCell ref="G16:G17"/>
    <mergeCell ref="G28:G29"/>
    <mergeCell ref="A1:G1"/>
    <mergeCell ref="A15:G15"/>
    <mergeCell ref="A27:G27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showGridLines="0" workbookViewId="0">
      <selection sqref="A1:G1"/>
    </sheetView>
  </sheetViews>
  <sheetFormatPr baseColWidth="10" defaultColWidth="12" defaultRowHeight="10.4" x14ac:dyDescent="0.2"/>
  <cols>
    <col min="1" max="1" width="49.125" style="1" customWidth="1"/>
    <col min="2" max="7" width="18.25" style="1" customWidth="1"/>
    <col min="8" max="16384" width="12" style="1"/>
  </cols>
  <sheetData>
    <row r="1" spans="1:7" ht="58.5" customHeight="1" x14ac:dyDescent="0.2">
      <c r="A1" s="64" t="s">
        <v>137</v>
      </c>
      <c r="B1" s="65"/>
      <c r="C1" s="65"/>
      <c r="D1" s="65"/>
      <c r="E1" s="65"/>
      <c r="F1" s="65"/>
      <c r="G1" s="66"/>
    </row>
    <row r="2" spans="1:7" x14ac:dyDescent="0.2">
      <c r="A2" s="27"/>
      <c r="B2" s="17" t="s">
        <v>0</v>
      </c>
      <c r="C2" s="18"/>
      <c r="D2" s="18"/>
      <c r="E2" s="18"/>
      <c r="F2" s="19"/>
      <c r="G2" s="50" t="s">
        <v>7</v>
      </c>
    </row>
    <row r="3" spans="1:7" ht="25.05" customHeight="1" x14ac:dyDescent="0.2">
      <c r="A3" s="2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1"/>
    </row>
    <row r="4" spans="1:7" x14ac:dyDescent="0.2">
      <c r="A4" s="39"/>
      <c r="B4" s="8"/>
      <c r="C4" s="8"/>
      <c r="D4" s="8"/>
      <c r="E4" s="8"/>
      <c r="F4" s="8"/>
      <c r="G4" s="8"/>
    </row>
    <row r="5" spans="1:7" x14ac:dyDescent="0.2">
      <c r="A5" s="40" t="s">
        <v>73</v>
      </c>
      <c r="B5" s="5">
        <v>52890404.310000002</v>
      </c>
      <c r="C5" s="5">
        <v>13327125.059999999</v>
      </c>
      <c r="D5" s="5">
        <v>66217529.370000005</v>
      </c>
      <c r="E5" s="5">
        <v>61139395.760000005</v>
      </c>
      <c r="F5" s="5">
        <v>61084025.660000004</v>
      </c>
      <c r="G5" s="5">
        <v>5078133.6099999994</v>
      </c>
    </row>
    <row r="6" spans="1:7" x14ac:dyDescent="0.2">
      <c r="A6" s="40"/>
      <c r="B6" s="9"/>
      <c r="C6" s="9"/>
      <c r="D6" s="9"/>
      <c r="E6" s="9"/>
      <c r="F6" s="9"/>
      <c r="G6" s="9"/>
    </row>
    <row r="7" spans="1:7" x14ac:dyDescent="0.2">
      <c r="A7" s="40" t="s">
        <v>74</v>
      </c>
      <c r="B7" s="5">
        <v>3610000</v>
      </c>
      <c r="C7" s="5">
        <v>3986360.3</v>
      </c>
      <c r="D7" s="5">
        <v>7596360.2999999998</v>
      </c>
      <c r="E7" s="5">
        <v>3068247.08</v>
      </c>
      <c r="F7" s="5">
        <v>3068247.08</v>
      </c>
      <c r="G7" s="5">
        <v>4528113.22</v>
      </c>
    </row>
    <row r="8" spans="1:7" x14ac:dyDescent="0.2">
      <c r="A8" s="40"/>
      <c r="B8" s="9"/>
      <c r="C8" s="9"/>
      <c r="D8" s="9"/>
      <c r="E8" s="9"/>
      <c r="F8" s="9"/>
      <c r="G8" s="9"/>
    </row>
    <row r="9" spans="1:7" x14ac:dyDescent="0.2">
      <c r="A9" s="40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40"/>
      <c r="B10" s="9"/>
      <c r="C10" s="9"/>
      <c r="D10" s="9"/>
      <c r="E10" s="9"/>
      <c r="F10" s="9"/>
      <c r="G10" s="9"/>
    </row>
    <row r="11" spans="1:7" x14ac:dyDescent="0.2">
      <c r="A11" s="40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40"/>
      <c r="B12" s="9"/>
      <c r="C12" s="9"/>
      <c r="D12" s="9"/>
      <c r="E12" s="9"/>
      <c r="F12" s="9"/>
      <c r="G12" s="9"/>
    </row>
    <row r="13" spans="1:7" x14ac:dyDescent="0.2">
      <c r="A13" s="40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41"/>
      <c r="B14" s="10"/>
      <c r="C14" s="10"/>
      <c r="D14" s="10"/>
      <c r="E14" s="10"/>
      <c r="F14" s="10"/>
      <c r="G14" s="10"/>
    </row>
    <row r="15" spans="1:7" x14ac:dyDescent="0.2">
      <c r="A15" s="42" t="s">
        <v>124</v>
      </c>
      <c r="B15" s="7">
        <f t="shared" ref="B15:G15" si="0">SUM(B5+B7+B9+B11+B13)</f>
        <v>56500404.310000002</v>
      </c>
      <c r="C15" s="7">
        <f t="shared" si="0"/>
        <v>17313485.359999999</v>
      </c>
      <c r="D15" s="7">
        <f t="shared" si="0"/>
        <v>73813889.670000002</v>
      </c>
      <c r="E15" s="7">
        <f t="shared" si="0"/>
        <v>64207642.840000004</v>
      </c>
      <c r="F15" s="7">
        <f t="shared" si="0"/>
        <v>64152272.740000002</v>
      </c>
      <c r="G15" s="7">
        <f t="shared" si="0"/>
        <v>9606246.8299999982</v>
      </c>
    </row>
    <row r="17" spans="1:1" ht="12.7" x14ac:dyDescent="0.2">
      <c r="A17" s="26" t="s">
        <v>133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0"/>
  <sheetViews>
    <sheetView showGridLines="0" workbookViewId="0">
      <selection activeCell="L34" sqref="L34"/>
    </sheetView>
  </sheetViews>
  <sheetFormatPr baseColWidth="10" defaultColWidth="12" defaultRowHeight="10.4" x14ac:dyDescent="0.2"/>
  <cols>
    <col min="1" max="1" width="62.75" style="1" customWidth="1"/>
    <col min="2" max="2" width="18.25" style="1" customWidth="1"/>
    <col min="3" max="3" width="19.75" style="1" customWidth="1"/>
    <col min="4" max="7" width="18.25" style="1" customWidth="1"/>
    <col min="8" max="16384" width="12" style="1"/>
  </cols>
  <sheetData>
    <row r="1" spans="1:7" ht="58.5" customHeight="1" x14ac:dyDescent="0.2">
      <c r="A1" s="65" t="s">
        <v>138</v>
      </c>
      <c r="B1" s="65"/>
      <c r="C1" s="65"/>
      <c r="D1" s="65"/>
      <c r="E1" s="65"/>
      <c r="F1" s="65"/>
      <c r="G1" s="66"/>
    </row>
    <row r="2" spans="1:7" x14ac:dyDescent="0.2">
      <c r="A2" s="27"/>
      <c r="B2" s="17" t="s">
        <v>0</v>
      </c>
      <c r="C2" s="18"/>
      <c r="D2" s="18"/>
      <c r="E2" s="18"/>
      <c r="F2" s="19"/>
      <c r="G2" s="50" t="s">
        <v>7</v>
      </c>
    </row>
    <row r="3" spans="1:7" ht="25.05" customHeight="1" x14ac:dyDescent="0.2">
      <c r="A3" s="2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1"/>
    </row>
    <row r="4" spans="1:7" x14ac:dyDescent="0.2">
      <c r="A4" s="22" t="s">
        <v>8</v>
      </c>
      <c r="B4" s="58">
        <f>SUM(B5:B11)</f>
        <v>37404113.490000002</v>
      </c>
      <c r="C4" s="58">
        <f>SUM(C5:C11)</f>
        <v>5980438.3999999994</v>
      </c>
      <c r="D4" s="58">
        <f>B4+C4</f>
        <v>43384551.890000001</v>
      </c>
      <c r="E4" s="58">
        <f>SUM(E5:E11)</f>
        <v>43384551.890000001</v>
      </c>
      <c r="F4" s="58">
        <f>SUM(F5:F11)</f>
        <v>43384551.890000001</v>
      </c>
      <c r="G4" s="58">
        <f>D4-E4</f>
        <v>0</v>
      </c>
    </row>
    <row r="5" spans="1:7" x14ac:dyDescent="0.2">
      <c r="A5" s="43" t="s">
        <v>9</v>
      </c>
      <c r="B5" s="5">
        <v>19716342.920000002</v>
      </c>
      <c r="C5" s="5">
        <v>2202062.73</v>
      </c>
      <c r="D5" s="24">
        <f t="shared" ref="D5:D68" si="0">B5+C5</f>
        <v>21918405.650000002</v>
      </c>
      <c r="E5" s="5">
        <v>21918405.649999999</v>
      </c>
      <c r="F5" s="5">
        <v>21918405.649999999</v>
      </c>
      <c r="G5" s="24">
        <f t="shared" ref="G5:G68" si="1">D5-E5</f>
        <v>0</v>
      </c>
    </row>
    <row r="6" spans="1:7" x14ac:dyDescent="0.2">
      <c r="A6" s="43" t="s">
        <v>10</v>
      </c>
      <c r="B6" s="5">
        <v>0</v>
      </c>
      <c r="C6" s="5">
        <v>0</v>
      </c>
      <c r="D6" s="24">
        <f t="shared" si="0"/>
        <v>0</v>
      </c>
      <c r="E6" s="5">
        <v>0</v>
      </c>
      <c r="F6" s="5">
        <v>0</v>
      </c>
      <c r="G6" s="24">
        <f t="shared" si="1"/>
        <v>0</v>
      </c>
    </row>
    <row r="7" spans="1:7" x14ac:dyDescent="0.2">
      <c r="A7" s="43" t="s">
        <v>11</v>
      </c>
      <c r="B7" s="5">
        <v>4837182.0999999996</v>
      </c>
      <c r="C7" s="5">
        <v>-14091.96</v>
      </c>
      <c r="D7" s="24">
        <f t="shared" si="0"/>
        <v>4823090.1399999997</v>
      </c>
      <c r="E7" s="5">
        <v>4823090.1399999997</v>
      </c>
      <c r="F7" s="5">
        <v>4823090.1399999997</v>
      </c>
      <c r="G7" s="24">
        <f t="shared" si="1"/>
        <v>0</v>
      </c>
    </row>
    <row r="8" spans="1:7" x14ac:dyDescent="0.2">
      <c r="A8" s="43" t="s">
        <v>12</v>
      </c>
      <c r="B8" s="5">
        <v>5676979.75</v>
      </c>
      <c r="C8" s="5">
        <v>3439550.68</v>
      </c>
      <c r="D8" s="24">
        <f t="shared" si="0"/>
        <v>9116530.4299999997</v>
      </c>
      <c r="E8" s="5">
        <v>9116530.4299999997</v>
      </c>
      <c r="F8" s="5">
        <v>9116530.4299999997</v>
      </c>
      <c r="G8" s="24">
        <f t="shared" si="1"/>
        <v>0</v>
      </c>
    </row>
    <row r="9" spans="1:7" x14ac:dyDescent="0.2">
      <c r="A9" s="43" t="s">
        <v>13</v>
      </c>
      <c r="B9" s="5">
        <v>1439439.59</v>
      </c>
      <c r="C9" s="5">
        <v>4668959.16</v>
      </c>
      <c r="D9" s="24">
        <f t="shared" si="0"/>
        <v>6108398.75</v>
      </c>
      <c r="E9" s="5">
        <v>6108398.75</v>
      </c>
      <c r="F9" s="5">
        <v>6108398.75</v>
      </c>
      <c r="G9" s="24">
        <f t="shared" si="1"/>
        <v>0</v>
      </c>
    </row>
    <row r="10" spans="1:7" x14ac:dyDescent="0.2">
      <c r="A10" s="43" t="s">
        <v>14</v>
      </c>
      <c r="B10" s="5">
        <v>0</v>
      </c>
      <c r="C10" s="5">
        <v>0</v>
      </c>
      <c r="D10" s="24">
        <f t="shared" si="0"/>
        <v>0</v>
      </c>
      <c r="E10" s="5">
        <v>0</v>
      </c>
      <c r="F10" s="5">
        <v>0</v>
      </c>
      <c r="G10" s="24">
        <f t="shared" si="1"/>
        <v>0</v>
      </c>
    </row>
    <row r="11" spans="1:7" x14ac:dyDescent="0.2">
      <c r="A11" s="43" t="s">
        <v>15</v>
      </c>
      <c r="B11" s="5">
        <v>5734169.1299999999</v>
      </c>
      <c r="C11" s="5">
        <v>-4316042.21</v>
      </c>
      <c r="D11" s="24">
        <f t="shared" si="0"/>
        <v>1418126.92</v>
      </c>
      <c r="E11" s="5">
        <v>1418126.92</v>
      </c>
      <c r="F11" s="5">
        <v>1418126.92</v>
      </c>
      <c r="G11" s="24">
        <f t="shared" si="1"/>
        <v>0</v>
      </c>
    </row>
    <row r="12" spans="1:7" x14ac:dyDescent="0.2">
      <c r="A12" s="22" t="s">
        <v>117</v>
      </c>
      <c r="B12" s="59">
        <f>SUM(B13:B21)</f>
        <v>4408600</v>
      </c>
      <c r="C12" s="59">
        <f>SUM(C13:C21)</f>
        <v>1233239.44</v>
      </c>
      <c r="D12" s="59">
        <f t="shared" si="0"/>
        <v>5641839.4399999995</v>
      </c>
      <c r="E12" s="59">
        <f>SUM(E13:E21)</f>
        <v>5153945.96</v>
      </c>
      <c r="F12" s="59">
        <f>SUM(F13:F21)</f>
        <v>5105313.75</v>
      </c>
      <c r="G12" s="59">
        <f t="shared" si="1"/>
        <v>487893.47999999952</v>
      </c>
    </row>
    <row r="13" spans="1:7" x14ac:dyDescent="0.2">
      <c r="A13" s="43" t="s">
        <v>16</v>
      </c>
      <c r="B13" s="5">
        <v>772250.63</v>
      </c>
      <c r="C13" s="5">
        <v>194838.2</v>
      </c>
      <c r="D13" s="24">
        <f t="shared" si="0"/>
        <v>967088.83000000007</v>
      </c>
      <c r="E13" s="5">
        <v>788914.33</v>
      </c>
      <c r="F13" s="5">
        <v>754856.73</v>
      </c>
      <c r="G13" s="24">
        <f t="shared" si="1"/>
        <v>178174.50000000012</v>
      </c>
    </row>
    <row r="14" spans="1:7" x14ac:dyDescent="0.2">
      <c r="A14" s="43" t="s">
        <v>17</v>
      </c>
      <c r="B14" s="5">
        <v>300427.57</v>
      </c>
      <c r="C14" s="5">
        <v>96371.520000000004</v>
      </c>
      <c r="D14" s="24">
        <f t="shared" si="0"/>
        <v>396799.09</v>
      </c>
      <c r="E14" s="5">
        <v>352124.96</v>
      </c>
      <c r="F14" s="5">
        <v>352124.96</v>
      </c>
      <c r="G14" s="24">
        <f t="shared" si="1"/>
        <v>44674.130000000005</v>
      </c>
    </row>
    <row r="15" spans="1:7" x14ac:dyDescent="0.2">
      <c r="A15" s="43" t="s">
        <v>18</v>
      </c>
      <c r="B15" s="5">
        <v>21826.639999999999</v>
      </c>
      <c r="C15" s="5">
        <v>-13419.09</v>
      </c>
      <c r="D15" s="24">
        <f t="shared" si="0"/>
        <v>8407.5499999999993</v>
      </c>
      <c r="E15" s="5">
        <v>0</v>
      </c>
      <c r="F15" s="5">
        <v>0</v>
      </c>
      <c r="G15" s="24">
        <f t="shared" si="1"/>
        <v>8407.5499999999993</v>
      </c>
    </row>
    <row r="16" spans="1:7" x14ac:dyDescent="0.2">
      <c r="A16" s="43" t="s">
        <v>19</v>
      </c>
      <c r="B16" s="5">
        <v>905948.52</v>
      </c>
      <c r="C16" s="5">
        <v>143542.63</v>
      </c>
      <c r="D16" s="24">
        <f t="shared" si="0"/>
        <v>1049491.1499999999</v>
      </c>
      <c r="E16" s="5">
        <v>978922.23</v>
      </c>
      <c r="F16" s="5">
        <v>970348.9</v>
      </c>
      <c r="G16" s="24">
        <f t="shared" si="1"/>
        <v>70568.919999999925</v>
      </c>
    </row>
    <row r="17" spans="1:7" x14ac:dyDescent="0.2">
      <c r="A17" s="43" t="s">
        <v>20</v>
      </c>
      <c r="B17" s="5">
        <v>71248.94</v>
      </c>
      <c r="C17" s="5">
        <v>35198.85</v>
      </c>
      <c r="D17" s="24">
        <f t="shared" si="0"/>
        <v>106447.79000000001</v>
      </c>
      <c r="E17" s="5">
        <v>91303.83</v>
      </c>
      <c r="F17" s="5">
        <v>91303.83</v>
      </c>
      <c r="G17" s="24">
        <f t="shared" si="1"/>
        <v>15143.960000000006</v>
      </c>
    </row>
    <row r="18" spans="1:7" x14ac:dyDescent="0.2">
      <c r="A18" s="43" t="s">
        <v>21</v>
      </c>
      <c r="B18" s="5">
        <v>830495.93</v>
      </c>
      <c r="C18" s="5">
        <v>59359.65</v>
      </c>
      <c r="D18" s="24">
        <f t="shared" si="0"/>
        <v>889855.58000000007</v>
      </c>
      <c r="E18" s="5">
        <v>883853.5</v>
      </c>
      <c r="F18" s="5">
        <v>877852.22</v>
      </c>
      <c r="G18" s="24">
        <f t="shared" si="1"/>
        <v>6002.0800000000745</v>
      </c>
    </row>
    <row r="19" spans="1:7" x14ac:dyDescent="0.2">
      <c r="A19" s="43" t="s">
        <v>22</v>
      </c>
      <c r="B19" s="5">
        <v>862456.28</v>
      </c>
      <c r="C19" s="5">
        <v>396891.14</v>
      </c>
      <c r="D19" s="24">
        <f t="shared" si="0"/>
        <v>1259347.42</v>
      </c>
      <c r="E19" s="5">
        <v>1121062.08</v>
      </c>
      <c r="F19" s="5">
        <v>1121062.08</v>
      </c>
      <c r="G19" s="24">
        <f t="shared" si="1"/>
        <v>138285.33999999985</v>
      </c>
    </row>
    <row r="20" spans="1:7" x14ac:dyDescent="0.2">
      <c r="A20" s="43" t="s">
        <v>23</v>
      </c>
      <c r="B20" s="5">
        <v>0</v>
      </c>
      <c r="C20" s="5">
        <v>0</v>
      </c>
      <c r="D20" s="24">
        <f t="shared" si="0"/>
        <v>0</v>
      </c>
      <c r="E20" s="5">
        <v>0</v>
      </c>
      <c r="F20" s="5">
        <v>0</v>
      </c>
      <c r="G20" s="24">
        <f t="shared" si="1"/>
        <v>0</v>
      </c>
    </row>
    <row r="21" spans="1:7" x14ac:dyDescent="0.2">
      <c r="A21" s="43" t="s">
        <v>24</v>
      </c>
      <c r="B21" s="5">
        <v>643945.49</v>
      </c>
      <c r="C21" s="5">
        <v>320456.53999999998</v>
      </c>
      <c r="D21" s="24">
        <f t="shared" si="0"/>
        <v>964402.03</v>
      </c>
      <c r="E21" s="5">
        <v>937765.03</v>
      </c>
      <c r="F21" s="5">
        <v>937765.03</v>
      </c>
      <c r="G21" s="24">
        <f t="shared" si="1"/>
        <v>26637</v>
      </c>
    </row>
    <row r="22" spans="1:7" x14ac:dyDescent="0.2">
      <c r="A22" s="22" t="s">
        <v>25</v>
      </c>
      <c r="B22" s="59">
        <f>SUM(B23:B31)</f>
        <v>11077690.82</v>
      </c>
      <c r="C22" s="59">
        <f>SUM(C23:C31)</f>
        <v>6113447.2199999997</v>
      </c>
      <c r="D22" s="59">
        <f t="shared" si="0"/>
        <v>17191138.039999999</v>
      </c>
      <c r="E22" s="59">
        <f>SUM(E23:E31)</f>
        <v>12600897.91</v>
      </c>
      <c r="F22" s="59">
        <f>SUM(F23:F31)</f>
        <v>12594160.020000001</v>
      </c>
      <c r="G22" s="59">
        <f t="shared" si="1"/>
        <v>4590240.129999999</v>
      </c>
    </row>
    <row r="23" spans="1:7" x14ac:dyDescent="0.2">
      <c r="A23" s="43" t="s">
        <v>26</v>
      </c>
      <c r="B23" s="5">
        <v>1722677.2</v>
      </c>
      <c r="C23" s="5">
        <v>116759</v>
      </c>
      <c r="D23" s="24">
        <f t="shared" si="0"/>
        <v>1839436.2</v>
      </c>
      <c r="E23" s="5">
        <v>1463105.76</v>
      </c>
      <c r="F23" s="5">
        <v>1459291.34</v>
      </c>
      <c r="G23" s="24">
        <f t="shared" si="1"/>
        <v>376330.43999999994</v>
      </c>
    </row>
    <row r="24" spans="1:7" x14ac:dyDescent="0.2">
      <c r="A24" s="43" t="s">
        <v>27</v>
      </c>
      <c r="B24" s="5">
        <v>1701826.81</v>
      </c>
      <c r="C24" s="5">
        <v>0</v>
      </c>
      <c r="D24" s="24">
        <f t="shared" si="0"/>
        <v>1701826.81</v>
      </c>
      <c r="E24" s="5">
        <v>1198341.99</v>
      </c>
      <c r="F24" s="5">
        <v>1198341.99</v>
      </c>
      <c r="G24" s="24">
        <f t="shared" si="1"/>
        <v>503484.82000000007</v>
      </c>
    </row>
    <row r="25" spans="1:7" x14ac:dyDescent="0.2">
      <c r="A25" s="43" t="s">
        <v>28</v>
      </c>
      <c r="B25" s="5">
        <v>3950588.66</v>
      </c>
      <c r="C25" s="5">
        <v>3119302.19</v>
      </c>
      <c r="D25" s="24">
        <f t="shared" si="0"/>
        <v>7069890.8499999996</v>
      </c>
      <c r="E25" s="5">
        <v>5157151.0199999996</v>
      </c>
      <c r="F25" s="5">
        <v>5155074.62</v>
      </c>
      <c r="G25" s="24">
        <f t="shared" si="1"/>
        <v>1912739.83</v>
      </c>
    </row>
    <row r="26" spans="1:7" x14ac:dyDescent="0.2">
      <c r="A26" s="43" t="s">
        <v>29</v>
      </c>
      <c r="B26" s="5">
        <v>245388.68</v>
      </c>
      <c r="C26" s="5">
        <v>86223.86</v>
      </c>
      <c r="D26" s="24">
        <f t="shared" si="0"/>
        <v>331612.53999999998</v>
      </c>
      <c r="E26" s="5">
        <v>319931.49</v>
      </c>
      <c r="F26" s="5">
        <v>319931.49</v>
      </c>
      <c r="G26" s="24">
        <f t="shared" si="1"/>
        <v>11681.049999999988</v>
      </c>
    </row>
    <row r="27" spans="1:7" x14ac:dyDescent="0.2">
      <c r="A27" s="43" t="s">
        <v>30</v>
      </c>
      <c r="B27" s="5">
        <v>1827414.97</v>
      </c>
      <c r="C27" s="5">
        <v>-629641.46</v>
      </c>
      <c r="D27" s="24">
        <f t="shared" si="0"/>
        <v>1197773.51</v>
      </c>
      <c r="E27" s="5">
        <v>495797.21</v>
      </c>
      <c r="F27" s="5">
        <v>495797.21</v>
      </c>
      <c r="G27" s="24">
        <f t="shared" si="1"/>
        <v>701976.3</v>
      </c>
    </row>
    <row r="28" spans="1:7" x14ac:dyDescent="0.2">
      <c r="A28" s="43" t="s">
        <v>125</v>
      </c>
      <c r="B28" s="5">
        <v>436797.43</v>
      </c>
      <c r="C28" s="5">
        <v>-145464</v>
      </c>
      <c r="D28" s="24">
        <f t="shared" si="0"/>
        <v>291333.43</v>
      </c>
      <c r="E28" s="5">
        <v>48158.559999999998</v>
      </c>
      <c r="F28" s="5">
        <v>48158.559999999998</v>
      </c>
      <c r="G28" s="24">
        <f t="shared" si="1"/>
        <v>243174.87</v>
      </c>
    </row>
    <row r="29" spans="1:7" x14ac:dyDescent="0.2">
      <c r="A29" s="43" t="s">
        <v>31</v>
      </c>
      <c r="B29" s="5">
        <v>225000</v>
      </c>
      <c r="C29" s="5">
        <v>-25000</v>
      </c>
      <c r="D29" s="24">
        <f t="shared" si="0"/>
        <v>200000</v>
      </c>
      <c r="E29" s="5">
        <v>79518.59</v>
      </c>
      <c r="F29" s="5">
        <v>79518.59</v>
      </c>
      <c r="G29" s="24">
        <f t="shared" si="1"/>
        <v>120481.41</v>
      </c>
    </row>
    <row r="30" spans="1:7" x14ac:dyDescent="0.2">
      <c r="A30" s="43" t="s">
        <v>32</v>
      </c>
      <c r="B30" s="5">
        <v>191690.8</v>
      </c>
      <c r="C30" s="5">
        <v>434272.5</v>
      </c>
      <c r="D30" s="24">
        <f t="shared" si="0"/>
        <v>625963.30000000005</v>
      </c>
      <c r="E30" s="5">
        <v>513390.29</v>
      </c>
      <c r="F30" s="5">
        <v>512543.22</v>
      </c>
      <c r="G30" s="24">
        <f t="shared" si="1"/>
        <v>112573.01000000007</v>
      </c>
    </row>
    <row r="31" spans="1:7" x14ac:dyDescent="0.2">
      <c r="A31" s="43" t="s">
        <v>33</v>
      </c>
      <c r="B31" s="5">
        <v>776306.27</v>
      </c>
      <c r="C31" s="5">
        <v>3156995.13</v>
      </c>
      <c r="D31" s="24">
        <f t="shared" si="0"/>
        <v>3933301.4</v>
      </c>
      <c r="E31" s="5">
        <v>3325503</v>
      </c>
      <c r="F31" s="5">
        <v>3325503</v>
      </c>
      <c r="G31" s="24">
        <f t="shared" si="1"/>
        <v>607798.39999999991</v>
      </c>
    </row>
    <row r="32" spans="1:7" x14ac:dyDescent="0.2">
      <c r="A32" s="22" t="s">
        <v>118</v>
      </c>
      <c r="B32" s="59">
        <f>SUM(B33:B41)</f>
        <v>0</v>
      </c>
      <c r="C32" s="59">
        <f>SUM(C33:C41)</f>
        <v>0</v>
      </c>
      <c r="D32" s="59">
        <f t="shared" si="0"/>
        <v>0</v>
      </c>
      <c r="E32" s="59">
        <f>SUM(E33:E41)</f>
        <v>0</v>
      </c>
      <c r="F32" s="59">
        <f>SUM(F33:F41)</f>
        <v>0</v>
      </c>
      <c r="G32" s="59">
        <f t="shared" si="1"/>
        <v>0</v>
      </c>
    </row>
    <row r="33" spans="1:7" x14ac:dyDescent="0.2">
      <c r="A33" s="43" t="s">
        <v>34</v>
      </c>
      <c r="B33" s="24">
        <v>0</v>
      </c>
      <c r="C33" s="24">
        <v>0</v>
      </c>
      <c r="D33" s="24">
        <f t="shared" si="0"/>
        <v>0</v>
      </c>
      <c r="E33" s="24">
        <v>0</v>
      </c>
      <c r="F33" s="24">
        <v>0</v>
      </c>
      <c r="G33" s="24">
        <f t="shared" si="1"/>
        <v>0</v>
      </c>
    </row>
    <row r="34" spans="1:7" x14ac:dyDescent="0.2">
      <c r="A34" s="43" t="s">
        <v>35</v>
      </c>
      <c r="B34" s="24">
        <v>0</v>
      </c>
      <c r="C34" s="24">
        <v>0</v>
      </c>
      <c r="D34" s="24">
        <f t="shared" si="0"/>
        <v>0</v>
      </c>
      <c r="E34" s="24">
        <v>0</v>
      </c>
      <c r="F34" s="24">
        <v>0</v>
      </c>
      <c r="G34" s="24">
        <f t="shared" si="1"/>
        <v>0</v>
      </c>
    </row>
    <row r="35" spans="1:7" x14ac:dyDescent="0.2">
      <c r="A35" s="43" t="s">
        <v>36</v>
      </c>
      <c r="B35" s="24">
        <v>0</v>
      </c>
      <c r="C35" s="24">
        <v>0</v>
      </c>
      <c r="D35" s="24">
        <f t="shared" si="0"/>
        <v>0</v>
      </c>
      <c r="E35" s="24">
        <v>0</v>
      </c>
      <c r="F35" s="24">
        <v>0</v>
      </c>
      <c r="G35" s="24">
        <f t="shared" si="1"/>
        <v>0</v>
      </c>
    </row>
    <row r="36" spans="1:7" x14ac:dyDescent="0.2">
      <c r="A36" s="43" t="s">
        <v>37</v>
      </c>
      <c r="B36" s="24">
        <v>0</v>
      </c>
      <c r="C36" s="24">
        <v>0</v>
      </c>
      <c r="D36" s="24">
        <f t="shared" si="0"/>
        <v>0</v>
      </c>
      <c r="E36" s="24">
        <v>0</v>
      </c>
      <c r="F36" s="24">
        <v>0</v>
      </c>
      <c r="G36" s="24">
        <f t="shared" si="1"/>
        <v>0</v>
      </c>
    </row>
    <row r="37" spans="1:7" x14ac:dyDescent="0.2">
      <c r="A37" s="43" t="s">
        <v>38</v>
      </c>
      <c r="B37" s="24">
        <v>0</v>
      </c>
      <c r="C37" s="24">
        <v>0</v>
      </c>
      <c r="D37" s="24">
        <f t="shared" si="0"/>
        <v>0</v>
      </c>
      <c r="E37" s="24">
        <v>0</v>
      </c>
      <c r="F37" s="24">
        <v>0</v>
      </c>
      <c r="G37" s="24">
        <f t="shared" si="1"/>
        <v>0</v>
      </c>
    </row>
    <row r="38" spans="1:7" x14ac:dyDescent="0.2">
      <c r="A38" s="43" t="s">
        <v>39</v>
      </c>
      <c r="B38" s="24">
        <v>0</v>
      </c>
      <c r="C38" s="24">
        <v>0</v>
      </c>
      <c r="D38" s="24">
        <f t="shared" si="0"/>
        <v>0</v>
      </c>
      <c r="E38" s="24">
        <v>0</v>
      </c>
      <c r="F38" s="24">
        <v>0</v>
      </c>
      <c r="G38" s="24">
        <f t="shared" si="1"/>
        <v>0</v>
      </c>
    </row>
    <row r="39" spans="1:7" x14ac:dyDescent="0.2">
      <c r="A39" s="43" t="s">
        <v>40</v>
      </c>
      <c r="B39" s="24">
        <v>0</v>
      </c>
      <c r="C39" s="24">
        <v>0</v>
      </c>
      <c r="D39" s="24">
        <f t="shared" si="0"/>
        <v>0</v>
      </c>
      <c r="E39" s="24">
        <v>0</v>
      </c>
      <c r="F39" s="24">
        <v>0</v>
      </c>
      <c r="G39" s="24">
        <f t="shared" si="1"/>
        <v>0</v>
      </c>
    </row>
    <row r="40" spans="1:7" x14ac:dyDescent="0.2">
      <c r="A40" s="43" t="s">
        <v>41</v>
      </c>
      <c r="B40" s="24">
        <v>0</v>
      </c>
      <c r="C40" s="24">
        <v>0</v>
      </c>
      <c r="D40" s="24">
        <f t="shared" si="0"/>
        <v>0</v>
      </c>
      <c r="E40" s="24">
        <v>0</v>
      </c>
      <c r="F40" s="24">
        <v>0</v>
      </c>
      <c r="G40" s="24">
        <f t="shared" si="1"/>
        <v>0</v>
      </c>
    </row>
    <row r="41" spans="1:7" x14ac:dyDescent="0.2">
      <c r="A41" s="43" t="s">
        <v>42</v>
      </c>
      <c r="B41" s="24">
        <v>0</v>
      </c>
      <c r="C41" s="24">
        <v>0</v>
      </c>
      <c r="D41" s="24">
        <f t="shared" si="0"/>
        <v>0</v>
      </c>
      <c r="E41" s="24">
        <v>0</v>
      </c>
      <c r="F41" s="24">
        <v>0</v>
      </c>
      <c r="G41" s="24">
        <f t="shared" si="1"/>
        <v>0</v>
      </c>
    </row>
    <row r="42" spans="1:7" x14ac:dyDescent="0.2">
      <c r="A42" s="22" t="s">
        <v>119</v>
      </c>
      <c r="B42" s="59">
        <f>SUM(B43:B51)</f>
        <v>3610000</v>
      </c>
      <c r="C42" s="59">
        <f>SUM(C43:C51)</f>
        <v>3986360.3</v>
      </c>
      <c r="D42" s="59">
        <f t="shared" si="0"/>
        <v>7596360.2999999998</v>
      </c>
      <c r="E42" s="59">
        <f>SUM(E43:E51)</f>
        <v>3068247.08</v>
      </c>
      <c r="F42" s="59">
        <f>SUM(F43:F51)</f>
        <v>3068247.08</v>
      </c>
      <c r="G42" s="59">
        <f t="shared" si="1"/>
        <v>4528113.22</v>
      </c>
    </row>
    <row r="43" spans="1:7" x14ac:dyDescent="0.2">
      <c r="A43" s="43" t="s">
        <v>43</v>
      </c>
      <c r="B43" s="5">
        <v>1532975.62</v>
      </c>
      <c r="C43" s="5">
        <v>-856213.88</v>
      </c>
      <c r="D43" s="24">
        <f t="shared" si="0"/>
        <v>676761.74000000011</v>
      </c>
      <c r="E43" s="5">
        <v>149664.79999999999</v>
      </c>
      <c r="F43" s="5">
        <v>149664.79999999999</v>
      </c>
      <c r="G43" s="24">
        <f t="shared" si="1"/>
        <v>527096.94000000018</v>
      </c>
    </row>
    <row r="44" spans="1:7" x14ac:dyDescent="0.2">
      <c r="A44" s="43" t="s">
        <v>44</v>
      </c>
      <c r="B44" s="5">
        <v>0</v>
      </c>
      <c r="C44" s="5">
        <v>2538411.5</v>
      </c>
      <c r="D44" s="24">
        <f t="shared" si="0"/>
        <v>2538411.5</v>
      </c>
      <c r="E44" s="5">
        <v>2538411.5</v>
      </c>
      <c r="F44" s="5">
        <v>2538411.5</v>
      </c>
      <c r="G44" s="24">
        <f t="shared" si="1"/>
        <v>0</v>
      </c>
    </row>
    <row r="45" spans="1:7" x14ac:dyDescent="0.2">
      <c r="A45" s="43" t="s">
        <v>45</v>
      </c>
      <c r="B45" s="5">
        <v>0</v>
      </c>
      <c r="C45" s="5">
        <v>0</v>
      </c>
      <c r="D45" s="24">
        <f t="shared" si="0"/>
        <v>0</v>
      </c>
      <c r="E45" s="5">
        <v>0</v>
      </c>
      <c r="F45" s="5">
        <v>0</v>
      </c>
      <c r="G45" s="24">
        <f t="shared" si="1"/>
        <v>0</v>
      </c>
    </row>
    <row r="46" spans="1:7" x14ac:dyDescent="0.2">
      <c r="A46" s="43" t="s">
        <v>46</v>
      </c>
      <c r="B46" s="5">
        <v>1769845.62</v>
      </c>
      <c r="C46" s="5">
        <v>1831454.38</v>
      </c>
      <c r="D46" s="24">
        <f t="shared" si="0"/>
        <v>3601300</v>
      </c>
      <c r="E46" s="5">
        <v>0</v>
      </c>
      <c r="F46" s="5">
        <v>0</v>
      </c>
      <c r="G46" s="24">
        <f t="shared" si="1"/>
        <v>3601300</v>
      </c>
    </row>
    <row r="47" spans="1:7" x14ac:dyDescent="0.2">
      <c r="A47" s="43" t="s">
        <v>47</v>
      </c>
      <c r="B47" s="5">
        <v>0</v>
      </c>
      <c r="C47" s="5">
        <v>0</v>
      </c>
      <c r="D47" s="24">
        <f t="shared" si="0"/>
        <v>0</v>
      </c>
      <c r="E47" s="5">
        <v>0</v>
      </c>
      <c r="F47" s="5">
        <v>0</v>
      </c>
      <c r="G47" s="24">
        <f t="shared" si="1"/>
        <v>0</v>
      </c>
    </row>
    <row r="48" spans="1:7" x14ac:dyDescent="0.2">
      <c r="A48" s="43" t="s">
        <v>48</v>
      </c>
      <c r="B48" s="5">
        <v>307178.76</v>
      </c>
      <c r="C48" s="5">
        <v>472708.3</v>
      </c>
      <c r="D48" s="24">
        <f t="shared" si="0"/>
        <v>779887.06</v>
      </c>
      <c r="E48" s="5">
        <v>380170.78</v>
      </c>
      <c r="F48" s="5">
        <v>380170.78</v>
      </c>
      <c r="G48" s="24">
        <f t="shared" si="1"/>
        <v>399716.28</v>
      </c>
    </row>
    <row r="49" spans="1:7" x14ac:dyDescent="0.2">
      <c r="A49" s="43" t="s">
        <v>49</v>
      </c>
      <c r="B49" s="5">
        <v>0</v>
      </c>
      <c r="C49" s="5">
        <v>0</v>
      </c>
      <c r="D49" s="24">
        <f t="shared" si="0"/>
        <v>0</v>
      </c>
      <c r="E49" s="5">
        <v>0</v>
      </c>
      <c r="F49" s="5">
        <v>0</v>
      </c>
      <c r="G49" s="24">
        <f t="shared" si="1"/>
        <v>0</v>
      </c>
    </row>
    <row r="50" spans="1:7" x14ac:dyDescent="0.2">
      <c r="A50" s="43" t="s">
        <v>50</v>
      </c>
      <c r="B50" s="5">
        <v>0</v>
      </c>
      <c r="C50" s="5">
        <v>0</v>
      </c>
      <c r="D50" s="24">
        <f t="shared" si="0"/>
        <v>0</v>
      </c>
      <c r="E50" s="5">
        <v>0</v>
      </c>
      <c r="F50" s="5">
        <v>0</v>
      </c>
      <c r="G50" s="24">
        <f t="shared" si="1"/>
        <v>0</v>
      </c>
    </row>
    <row r="51" spans="1:7" x14ac:dyDescent="0.2">
      <c r="A51" s="43" t="s">
        <v>51</v>
      </c>
      <c r="B51" s="5">
        <v>0</v>
      </c>
      <c r="C51" s="5">
        <v>0</v>
      </c>
      <c r="D51" s="24">
        <f t="shared" si="0"/>
        <v>0</v>
      </c>
      <c r="E51" s="5">
        <v>0</v>
      </c>
      <c r="F51" s="5">
        <v>0</v>
      </c>
      <c r="G51" s="24">
        <f t="shared" si="1"/>
        <v>0</v>
      </c>
    </row>
    <row r="52" spans="1:7" x14ac:dyDescent="0.2">
      <c r="A52" s="22" t="s">
        <v>52</v>
      </c>
      <c r="B52" s="59">
        <f>SUM(B53:B55)</f>
        <v>0</v>
      </c>
      <c r="C52" s="59">
        <f>SUM(C53:C55)</f>
        <v>0</v>
      </c>
      <c r="D52" s="59">
        <f t="shared" si="0"/>
        <v>0</v>
      </c>
      <c r="E52" s="59">
        <f>SUM(E53:E55)</f>
        <v>0</v>
      </c>
      <c r="F52" s="59">
        <f>SUM(F53:F55)</f>
        <v>0</v>
      </c>
      <c r="G52" s="59">
        <f t="shared" si="1"/>
        <v>0</v>
      </c>
    </row>
    <row r="53" spans="1:7" x14ac:dyDescent="0.2">
      <c r="A53" s="43" t="s">
        <v>53</v>
      </c>
      <c r="B53" s="24">
        <v>0</v>
      </c>
      <c r="C53" s="24">
        <v>0</v>
      </c>
      <c r="D53" s="24">
        <f t="shared" si="0"/>
        <v>0</v>
      </c>
      <c r="E53" s="24">
        <v>0</v>
      </c>
      <c r="F53" s="24">
        <v>0</v>
      </c>
      <c r="G53" s="24">
        <f t="shared" si="1"/>
        <v>0</v>
      </c>
    </row>
    <row r="54" spans="1:7" x14ac:dyDescent="0.2">
      <c r="A54" s="43" t="s">
        <v>54</v>
      </c>
      <c r="B54" s="24">
        <v>0</v>
      </c>
      <c r="C54" s="24">
        <v>0</v>
      </c>
      <c r="D54" s="24">
        <f t="shared" si="0"/>
        <v>0</v>
      </c>
      <c r="E54" s="24">
        <v>0</v>
      </c>
      <c r="F54" s="24">
        <v>0</v>
      </c>
      <c r="G54" s="24">
        <f t="shared" si="1"/>
        <v>0</v>
      </c>
    </row>
    <row r="55" spans="1:7" x14ac:dyDescent="0.2">
      <c r="A55" s="43" t="s">
        <v>55</v>
      </c>
      <c r="B55" s="24">
        <v>0</v>
      </c>
      <c r="C55" s="24">
        <v>0</v>
      </c>
      <c r="D55" s="24">
        <f t="shared" si="0"/>
        <v>0</v>
      </c>
      <c r="E55" s="24">
        <v>0</v>
      </c>
      <c r="F55" s="24">
        <v>0</v>
      </c>
      <c r="G55" s="24">
        <f t="shared" si="1"/>
        <v>0</v>
      </c>
    </row>
    <row r="56" spans="1:7" x14ac:dyDescent="0.2">
      <c r="A56" s="22" t="s">
        <v>120</v>
      </c>
      <c r="B56" s="59">
        <f>SUM(B57:B63)</f>
        <v>0</v>
      </c>
      <c r="C56" s="59">
        <f>SUM(C57:C63)</f>
        <v>0</v>
      </c>
      <c r="D56" s="59">
        <f t="shared" si="0"/>
        <v>0</v>
      </c>
      <c r="E56" s="59">
        <f>SUM(E57:E63)</f>
        <v>0</v>
      </c>
      <c r="F56" s="59">
        <f>SUM(F57:F63)</f>
        <v>0</v>
      </c>
      <c r="G56" s="59">
        <f t="shared" si="1"/>
        <v>0</v>
      </c>
    </row>
    <row r="57" spans="1:7" x14ac:dyDescent="0.2">
      <c r="A57" s="43" t="s">
        <v>126</v>
      </c>
      <c r="B57" s="24">
        <v>0</v>
      </c>
      <c r="C57" s="24">
        <v>0</v>
      </c>
      <c r="D57" s="24">
        <f t="shared" si="0"/>
        <v>0</v>
      </c>
      <c r="E57" s="24">
        <v>0</v>
      </c>
      <c r="F57" s="24">
        <v>0</v>
      </c>
      <c r="G57" s="24">
        <f t="shared" si="1"/>
        <v>0</v>
      </c>
    </row>
    <row r="58" spans="1:7" x14ac:dyDescent="0.2">
      <c r="A58" s="43" t="s">
        <v>56</v>
      </c>
      <c r="B58" s="24">
        <v>0</v>
      </c>
      <c r="C58" s="24">
        <v>0</v>
      </c>
      <c r="D58" s="24">
        <f t="shared" si="0"/>
        <v>0</v>
      </c>
      <c r="E58" s="24">
        <v>0</v>
      </c>
      <c r="F58" s="24">
        <v>0</v>
      </c>
      <c r="G58" s="24">
        <f t="shared" si="1"/>
        <v>0</v>
      </c>
    </row>
    <row r="59" spans="1:7" x14ac:dyDescent="0.2">
      <c r="A59" s="43" t="s">
        <v>57</v>
      </c>
      <c r="B59" s="24">
        <v>0</v>
      </c>
      <c r="C59" s="24">
        <v>0</v>
      </c>
      <c r="D59" s="24">
        <f t="shared" si="0"/>
        <v>0</v>
      </c>
      <c r="E59" s="24">
        <v>0</v>
      </c>
      <c r="F59" s="24">
        <v>0</v>
      </c>
      <c r="G59" s="24">
        <f t="shared" si="1"/>
        <v>0</v>
      </c>
    </row>
    <row r="60" spans="1:7" x14ac:dyDescent="0.2">
      <c r="A60" s="43" t="s">
        <v>58</v>
      </c>
      <c r="B60" s="24">
        <v>0</v>
      </c>
      <c r="C60" s="24">
        <v>0</v>
      </c>
      <c r="D60" s="24">
        <f t="shared" si="0"/>
        <v>0</v>
      </c>
      <c r="E60" s="24">
        <v>0</v>
      </c>
      <c r="F60" s="24">
        <v>0</v>
      </c>
      <c r="G60" s="24">
        <f t="shared" si="1"/>
        <v>0</v>
      </c>
    </row>
    <row r="61" spans="1:7" x14ac:dyDescent="0.2">
      <c r="A61" s="43" t="s">
        <v>59</v>
      </c>
      <c r="B61" s="24">
        <v>0</v>
      </c>
      <c r="C61" s="24">
        <v>0</v>
      </c>
      <c r="D61" s="24">
        <f t="shared" si="0"/>
        <v>0</v>
      </c>
      <c r="E61" s="24">
        <v>0</v>
      </c>
      <c r="F61" s="24">
        <v>0</v>
      </c>
      <c r="G61" s="24">
        <f t="shared" si="1"/>
        <v>0</v>
      </c>
    </row>
    <row r="62" spans="1:7" x14ac:dyDescent="0.2">
      <c r="A62" s="43" t="s">
        <v>60</v>
      </c>
      <c r="B62" s="24">
        <v>0</v>
      </c>
      <c r="C62" s="24">
        <v>0</v>
      </c>
      <c r="D62" s="24">
        <f t="shared" si="0"/>
        <v>0</v>
      </c>
      <c r="E62" s="24">
        <v>0</v>
      </c>
      <c r="F62" s="24">
        <v>0</v>
      </c>
      <c r="G62" s="24">
        <f t="shared" si="1"/>
        <v>0</v>
      </c>
    </row>
    <row r="63" spans="1:7" x14ac:dyDescent="0.2">
      <c r="A63" s="43" t="s">
        <v>61</v>
      </c>
      <c r="B63" s="24">
        <v>0</v>
      </c>
      <c r="C63" s="24">
        <v>0</v>
      </c>
      <c r="D63" s="24">
        <f t="shared" si="0"/>
        <v>0</v>
      </c>
      <c r="E63" s="24">
        <v>0</v>
      </c>
      <c r="F63" s="24">
        <v>0</v>
      </c>
      <c r="G63" s="24">
        <f t="shared" si="1"/>
        <v>0</v>
      </c>
    </row>
    <row r="64" spans="1:7" x14ac:dyDescent="0.2">
      <c r="A64" s="22" t="s">
        <v>121</v>
      </c>
      <c r="B64" s="59">
        <f>SUM(B65:B67)</f>
        <v>0</v>
      </c>
      <c r="C64" s="59">
        <f>SUM(C65:C67)</f>
        <v>0</v>
      </c>
      <c r="D64" s="59">
        <f t="shared" si="0"/>
        <v>0</v>
      </c>
      <c r="E64" s="59">
        <f>SUM(E65:E67)</f>
        <v>0</v>
      </c>
      <c r="F64" s="59">
        <f>SUM(F65:F67)</f>
        <v>0</v>
      </c>
      <c r="G64" s="59">
        <f t="shared" si="1"/>
        <v>0</v>
      </c>
    </row>
    <row r="65" spans="1:7" x14ac:dyDescent="0.2">
      <c r="A65" s="43" t="s">
        <v>62</v>
      </c>
      <c r="B65" s="24">
        <v>0</v>
      </c>
      <c r="C65" s="24">
        <v>0</v>
      </c>
      <c r="D65" s="24">
        <f t="shared" si="0"/>
        <v>0</v>
      </c>
      <c r="E65" s="24">
        <v>0</v>
      </c>
      <c r="F65" s="24">
        <v>0</v>
      </c>
      <c r="G65" s="24">
        <f t="shared" si="1"/>
        <v>0</v>
      </c>
    </row>
    <row r="66" spans="1:7" x14ac:dyDescent="0.2">
      <c r="A66" s="43" t="s">
        <v>63</v>
      </c>
      <c r="B66" s="24">
        <v>0</v>
      </c>
      <c r="C66" s="24">
        <v>0</v>
      </c>
      <c r="D66" s="24">
        <f t="shared" si="0"/>
        <v>0</v>
      </c>
      <c r="E66" s="24">
        <v>0</v>
      </c>
      <c r="F66" s="24">
        <v>0</v>
      </c>
      <c r="G66" s="24">
        <f t="shared" si="1"/>
        <v>0</v>
      </c>
    </row>
    <row r="67" spans="1:7" x14ac:dyDescent="0.2">
      <c r="A67" s="43" t="s">
        <v>64</v>
      </c>
      <c r="B67" s="24">
        <v>0</v>
      </c>
      <c r="C67" s="24">
        <v>0</v>
      </c>
      <c r="D67" s="24">
        <f t="shared" si="0"/>
        <v>0</v>
      </c>
      <c r="E67" s="24">
        <v>0</v>
      </c>
      <c r="F67" s="24">
        <v>0</v>
      </c>
      <c r="G67" s="24">
        <f t="shared" si="1"/>
        <v>0</v>
      </c>
    </row>
    <row r="68" spans="1:7" x14ac:dyDescent="0.2">
      <c r="A68" s="22" t="s">
        <v>65</v>
      </c>
      <c r="B68" s="59">
        <f>SUM(B69:B75)</f>
        <v>0</v>
      </c>
      <c r="C68" s="59">
        <f>SUM(C69:C75)</f>
        <v>0</v>
      </c>
      <c r="D68" s="59">
        <f t="shared" si="0"/>
        <v>0</v>
      </c>
      <c r="E68" s="59">
        <f>SUM(E69:E75)</f>
        <v>0</v>
      </c>
      <c r="F68" s="59">
        <f>SUM(F69:F75)</f>
        <v>0</v>
      </c>
      <c r="G68" s="59">
        <f t="shared" si="1"/>
        <v>0</v>
      </c>
    </row>
    <row r="69" spans="1:7" x14ac:dyDescent="0.2">
      <c r="A69" s="43" t="s">
        <v>66</v>
      </c>
      <c r="B69" s="24">
        <v>0</v>
      </c>
      <c r="C69" s="24">
        <v>0</v>
      </c>
      <c r="D69" s="24">
        <f t="shared" ref="D69:D75" si="2">B69+C69</f>
        <v>0</v>
      </c>
      <c r="E69" s="24">
        <v>0</v>
      </c>
      <c r="F69" s="24">
        <v>0</v>
      </c>
      <c r="G69" s="24">
        <f t="shared" ref="G69:G75" si="3">D69-E69</f>
        <v>0</v>
      </c>
    </row>
    <row r="70" spans="1:7" x14ac:dyDescent="0.2">
      <c r="A70" s="43" t="s">
        <v>67</v>
      </c>
      <c r="B70" s="24">
        <v>0</v>
      </c>
      <c r="C70" s="24">
        <v>0</v>
      </c>
      <c r="D70" s="24">
        <f t="shared" si="2"/>
        <v>0</v>
      </c>
      <c r="E70" s="24">
        <v>0</v>
      </c>
      <c r="F70" s="24">
        <v>0</v>
      </c>
      <c r="G70" s="24">
        <f t="shared" si="3"/>
        <v>0</v>
      </c>
    </row>
    <row r="71" spans="1:7" x14ac:dyDescent="0.2">
      <c r="A71" s="43" t="s">
        <v>68</v>
      </c>
      <c r="B71" s="24">
        <v>0</v>
      </c>
      <c r="C71" s="24">
        <v>0</v>
      </c>
      <c r="D71" s="24">
        <f t="shared" si="2"/>
        <v>0</v>
      </c>
      <c r="E71" s="24">
        <v>0</v>
      </c>
      <c r="F71" s="24">
        <v>0</v>
      </c>
      <c r="G71" s="24">
        <f t="shared" si="3"/>
        <v>0</v>
      </c>
    </row>
    <row r="72" spans="1:7" x14ac:dyDescent="0.2">
      <c r="A72" s="43" t="s">
        <v>69</v>
      </c>
      <c r="B72" s="24">
        <v>0</v>
      </c>
      <c r="C72" s="24">
        <v>0</v>
      </c>
      <c r="D72" s="24">
        <f t="shared" si="2"/>
        <v>0</v>
      </c>
      <c r="E72" s="24">
        <v>0</v>
      </c>
      <c r="F72" s="24">
        <v>0</v>
      </c>
      <c r="G72" s="24">
        <f t="shared" si="3"/>
        <v>0</v>
      </c>
    </row>
    <row r="73" spans="1:7" x14ac:dyDescent="0.2">
      <c r="A73" s="43" t="s">
        <v>70</v>
      </c>
      <c r="B73" s="24">
        <v>0</v>
      </c>
      <c r="C73" s="24">
        <v>0</v>
      </c>
      <c r="D73" s="24">
        <f t="shared" si="2"/>
        <v>0</v>
      </c>
      <c r="E73" s="24">
        <v>0</v>
      </c>
      <c r="F73" s="24">
        <v>0</v>
      </c>
      <c r="G73" s="24">
        <f t="shared" si="3"/>
        <v>0</v>
      </c>
    </row>
    <row r="74" spans="1:7" x14ac:dyDescent="0.2">
      <c r="A74" s="43" t="s">
        <v>71</v>
      </c>
      <c r="B74" s="24">
        <v>0</v>
      </c>
      <c r="C74" s="24">
        <v>0</v>
      </c>
      <c r="D74" s="24">
        <f t="shared" si="2"/>
        <v>0</v>
      </c>
      <c r="E74" s="24">
        <v>0</v>
      </c>
      <c r="F74" s="24">
        <v>0</v>
      </c>
      <c r="G74" s="24">
        <f t="shared" si="3"/>
        <v>0</v>
      </c>
    </row>
    <row r="75" spans="1:7" x14ac:dyDescent="0.2">
      <c r="A75" s="44" t="s">
        <v>72</v>
      </c>
      <c r="B75" s="60">
        <v>0</v>
      </c>
      <c r="C75" s="60">
        <v>0</v>
      </c>
      <c r="D75" s="60">
        <f t="shared" si="2"/>
        <v>0</v>
      </c>
      <c r="E75" s="60">
        <v>0</v>
      </c>
      <c r="F75" s="60">
        <v>0</v>
      </c>
      <c r="G75" s="60">
        <f t="shared" si="3"/>
        <v>0</v>
      </c>
    </row>
    <row r="76" spans="1:7" x14ac:dyDescent="0.2">
      <c r="A76" s="45" t="s">
        <v>124</v>
      </c>
      <c r="B76" s="7">
        <f t="shared" ref="B76:G76" si="4">SUM(B4+B12+B22+B32+B42+B52+B56+B64+B68)</f>
        <v>56500404.310000002</v>
      </c>
      <c r="C76" s="7">
        <f t="shared" si="4"/>
        <v>17313485.359999999</v>
      </c>
      <c r="D76" s="7">
        <f t="shared" si="4"/>
        <v>73813889.670000002</v>
      </c>
      <c r="E76" s="7">
        <f t="shared" si="4"/>
        <v>64207642.840000004</v>
      </c>
      <c r="F76" s="7">
        <f t="shared" si="4"/>
        <v>64152272.740000002</v>
      </c>
      <c r="G76" s="7">
        <f t="shared" si="4"/>
        <v>9606246.8299999982</v>
      </c>
    </row>
    <row r="78" spans="1:7" ht="12.7" x14ac:dyDescent="0.2">
      <c r="A78" s="26" t="s">
        <v>133</v>
      </c>
    </row>
    <row r="80" spans="1:7" x14ac:dyDescent="0.2">
      <c r="B80" s="23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3"/>
  <sheetViews>
    <sheetView showGridLines="0" workbookViewId="0">
      <selection sqref="A1:G1"/>
    </sheetView>
  </sheetViews>
  <sheetFormatPr baseColWidth="10" defaultColWidth="12" defaultRowHeight="10.4" x14ac:dyDescent="0.2"/>
  <cols>
    <col min="1" max="1" width="65.75" style="1" customWidth="1"/>
    <col min="2" max="7" width="18.25" style="1" customWidth="1"/>
    <col min="8" max="16384" width="12" style="1"/>
  </cols>
  <sheetData>
    <row r="1" spans="1:8" ht="54.75" customHeight="1" x14ac:dyDescent="0.2">
      <c r="A1" s="64" t="s">
        <v>139</v>
      </c>
      <c r="B1" s="65"/>
      <c r="C1" s="65"/>
      <c r="D1" s="65"/>
      <c r="E1" s="65"/>
      <c r="F1" s="65"/>
      <c r="G1" s="66"/>
    </row>
    <row r="2" spans="1:8" x14ac:dyDescent="0.2">
      <c r="A2" s="27"/>
      <c r="B2" s="17" t="s">
        <v>0</v>
      </c>
      <c r="C2" s="18"/>
      <c r="D2" s="18"/>
      <c r="E2" s="18"/>
      <c r="F2" s="19"/>
      <c r="G2" s="50" t="s">
        <v>7</v>
      </c>
    </row>
    <row r="3" spans="1:8" ht="25.05" customHeight="1" x14ac:dyDescent="0.2">
      <c r="A3" s="2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1"/>
    </row>
    <row r="4" spans="1:8" x14ac:dyDescent="0.2">
      <c r="A4" s="46"/>
      <c r="B4" s="4"/>
      <c r="C4" s="4"/>
      <c r="D4" s="4"/>
      <c r="E4" s="4"/>
      <c r="F4" s="4"/>
      <c r="G4" s="4"/>
    </row>
    <row r="5" spans="1:8" x14ac:dyDescent="0.2">
      <c r="A5" s="16" t="s">
        <v>87</v>
      </c>
      <c r="B5" s="25">
        <f t="shared" ref="B5:G5" si="0">SUM(B6:B13)</f>
        <v>0</v>
      </c>
      <c r="C5" s="25">
        <f t="shared" si="0"/>
        <v>0</v>
      </c>
      <c r="D5" s="25">
        <f t="shared" si="0"/>
        <v>0</v>
      </c>
      <c r="E5" s="25">
        <f t="shared" si="0"/>
        <v>0</v>
      </c>
      <c r="F5" s="25">
        <f t="shared" si="0"/>
        <v>0</v>
      </c>
      <c r="G5" s="25">
        <f t="shared" si="0"/>
        <v>0</v>
      </c>
    </row>
    <row r="6" spans="1:8" x14ac:dyDescent="0.2">
      <c r="A6" s="47" t="s">
        <v>88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8" x14ac:dyDescent="0.2">
      <c r="A7" s="47" t="s">
        <v>89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8" x14ac:dyDescent="0.2">
      <c r="A8" s="47" t="s">
        <v>122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8" x14ac:dyDescent="0.2">
      <c r="A9" s="47" t="s">
        <v>90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8" x14ac:dyDescent="0.2">
      <c r="A10" s="47" t="s">
        <v>91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8" x14ac:dyDescent="0.2">
      <c r="A11" s="47" t="s">
        <v>92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8" x14ac:dyDescent="0.2">
      <c r="A12" s="47" t="s">
        <v>93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8" x14ac:dyDescent="0.2">
      <c r="A13" s="47" t="s">
        <v>33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8" x14ac:dyDescent="0.2">
      <c r="A14" s="48"/>
      <c r="B14" s="5"/>
      <c r="C14" s="5"/>
      <c r="D14" s="5"/>
      <c r="E14" s="5"/>
      <c r="F14" s="5"/>
      <c r="G14" s="5"/>
      <c r="H14"/>
    </row>
    <row r="15" spans="1:8" x14ac:dyDescent="0.2">
      <c r="A15" s="16" t="s">
        <v>94</v>
      </c>
      <c r="B15" s="25">
        <f t="shared" ref="B15:G15" si="1">SUM(B16:B22)</f>
        <v>56500404.310000002</v>
      </c>
      <c r="C15" s="25">
        <f t="shared" si="1"/>
        <v>17313485.359999999</v>
      </c>
      <c r="D15" s="25">
        <f t="shared" si="1"/>
        <v>73813889.670000017</v>
      </c>
      <c r="E15" s="25">
        <f t="shared" si="1"/>
        <v>64207642.840000004</v>
      </c>
      <c r="F15" s="25">
        <f t="shared" si="1"/>
        <v>64152272.739999995</v>
      </c>
      <c r="G15" s="25">
        <f t="shared" si="1"/>
        <v>9606246.8300000094</v>
      </c>
    </row>
    <row r="16" spans="1:8" x14ac:dyDescent="0.2">
      <c r="A16" s="47" t="s">
        <v>95</v>
      </c>
      <c r="B16" s="24">
        <v>26816144.960000001</v>
      </c>
      <c r="C16" s="24">
        <v>12246290.41</v>
      </c>
      <c r="D16" s="24">
        <f>B16+C16</f>
        <v>39062435.370000005</v>
      </c>
      <c r="E16" s="24">
        <v>33173864.359999999</v>
      </c>
      <c r="F16" s="24">
        <v>33159289.75</v>
      </c>
      <c r="G16" s="24">
        <f t="shared" ref="G16:G19" si="2">D16-E16</f>
        <v>5888571.0100000054</v>
      </c>
    </row>
    <row r="17" spans="1:8" x14ac:dyDescent="0.2">
      <c r="A17" s="47" t="s">
        <v>96</v>
      </c>
      <c r="B17" s="24">
        <v>0</v>
      </c>
      <c r="C17" s="24">
        <v>0</v>
      </c>
      <c r="D17" s="24">
        <f t="shared" ref="D17:D19" si="3">B17+C17</f>
        <v>0</v>
      </c>
      <c r="E17" s="24">
        <v>0</v>
      </c>
      <c r="F17" s="24">
        <v>0</v>
      </c>
      <c r="G17" s="24">
        <f t="shared" si="2"/>
        <v>0</v>
      </c>
    </row>
    <row r="18" spans="1:8" x14ac:dyDescent="0.2">
      <c r="A18" s="47" t="s">
        <v>97</v>
      </c>
      <c r="B18" s="24">
        <v>0</v>
      </c>
      <c r="C18" s="24">
        <v>0</v>
      </c>
      <c r="D18" s="24">
        <f t="shared" si="3"/>
        <v>0</v>
      </c>
      <c r="E18" s="24">
        <v>0</v>
      </c>
      <c r="F18" s="24">
        <v>0</v>
      </c>
      <c r="G18" s="24">
        <f t="shared" si="2"/>
        <v>0</v>
      </c>
    </row>
    <row r="19" spans="1:8" x14ac:dyDescent="0.2">
      <c r="A19" s="47" t="s">
        <v>98</v>
      </c>
      <c r="B19" s="24">
        <v>29684259.350000001</v>
      </c>
      <c r="C19" s="24">
        <v>5067194.95</v>
      </c>
      <c r="D19" s="24">
        <f t="shared" si="3"/>
        <v>34751454.300000004</v>
      </c>
      <c r="E19" s="24">
        <v>31033778.48</v>
      </c>
      <c r="F19" s="24">
        <v>30992982.989999998</v>
      </c>
      <c r="G19" s="24">
        <f t="shared" si="2"/>
        <v>3717675.820000004</v>
      </c>
    </row>
    <row r="20" spans="1:8" x14ac:dyDescent="0.2">
      <c r="A20" s="47" t="s">
        <v>99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8" x14ac:dyDescent="0.2">
      <c r="A21" s="47" t="s">
        <v>100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8" x14ac:dyDescent="0.2">
      <c r="A22" s="47" t="s">
        <v>101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8" x14ac:dyDescent="0.2">
      <c r="A23" s="48"/>
      <c r="B23" s="5"/>
      <c r="C23" s="5"/>
      <c r="D23" s="5"/>
      <c r="E23" s="5"/>
      <c r="F23" s="5"/>
      <c r="G23" s="5"/>
      <c r="H23"/>
    </row>
    <row r="24" spans="1:8" x14ac:dyDescent="0.2">
      <c r="A24" s="16" t="s">
        <v>102</v>
      </c>
      <c r="B24" s="25">
        <f t="shared" ref="B24:G24" si="4">SUM(B25:B33)</f>
        <v>0</v>
      </c>
      <c r="C24" s="25">
        <f t="shared" si="4"/>
        <v>0</v>
      </c>
      <c r="D24" s="25">
        <f t="shared" si="4"/>
        <v>0</v>
      </c>
      <c r="E24" s="25">
        <f t="shared" si="4"/>
        <v>0</v>
      </c>
      <c r="F24" s="25">
        <f t="shared" si="4"/>
        <v>0</v>
      </c>
      <c r="G24" s="25">
        <f t="shared" si="4"/>
        <v>0</v>
      </c>
    </row>
    <row r="25" spans="1:8" x14ac:dyDescent="0.2">
      <c r="A25" s="47" t="s">
        <v>103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8" x14ac:dyDescent="0.2">
      <c r="A26" s="47" t="s">
        <v>104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8" x14ac:dyDescent="0.2">
      <c r="A27" s="47" t="s">
        <v>105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8" x14ac:dyDescent="0.2">
      <c r="A28" s="47" t="s">
        <v>106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8" x14ac:dyDescent="0.2">
      <c r="A29" s="47" t="s">
        <v>107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8" x14ac:dyDescent="0.2">
      <c r="A30" s="47" t="s">
        <v>108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8" x14ac:dyDescent="0.2">
      <c r="A31" s="47" t="s">
        <v>109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8" x14ac:dyDescent="0.2">
      <c r="A32" s="47" t="s">
        <v>110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8" x14ac:dyDescent="0.2">
      <c r="A33" s="47" t="s">
        <v>111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8" x14ac:dyDescent="0.2">
      <c r="A34" s="48"/>
      <c r="B34" s="5"/>
      <c r="C34" s="5"/>
      <c r="D34" s="5"/>
      <c r="E34" s="5"/>
      <c r="F34" s="5"/>
      <c r="G34" s="5"/>
      <c r="H34"/>
    </row>
    <row r="35" spans="1:8" x14ac:dyDescent="0.2">
      <c r="A35" s="16" t="s">
        <v>112</v>
      </c>
      <c r="B35" s="25">
        <f t="shared" ref="B35:G35" si="5">SUM(B36:B39)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47" t="s">
        <v>113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8" ht="20.75" x14ac:dyDescent="0.2">
      <c r="A37" s="47" t="s">
        <v>114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8" x14ac:dyDescent="0.2">
      <c r="A38" s="47" t="s">
        <v>115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8" x14ac:dyDescent="0.2">
      <c r="A39" s="47" t="s">
        <v>116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8" x14ac:dyDescent="0.2">
      <c r="A40" s="48"/>
      <c r="B40" s="5"/>
      <c r="C40" s="5"/>
      <c r="D40" s="5"/>
      <c r="E40" s="5"/>
      <c r="F40" s="5"/>
      <c r="G40" s="5"/>
    </row>
    <row r="41" spans="1:8" x14ac:dyDescent="0.2">
      <c r="A41" s="49" t="s">
        <v>124</v>
      </c>
      <c r="B41" s="11">
        <f t="shared" ref="B41:G41" si="6">SUM(B35+B24+B15+B5)</f>
        <v>56500404.310000002</v>
      </c>
      <c r="C41" s="11">
        <f t="shared" si="6"/>
        <v>17313485.359999999</v>
      </c>
      <c r="D41" s="11">
        <f t="shared" si="6"/>
        <v>73813889.670000017</v>
      </c>
      <c r="E41" s="11">
        <f t="shared" si="6"/>
        <v>64207642.840000004</v>
      </c>
      <c r="F41" s="11">
        <f t="shared" si="6"/>
        <v>64152272.739999995</v>
      </c>
      <c r="G41" s="11">
        <f t="shared" si="6"/>
        <v>9606246.8300000094</v>
      </c>
    </row>
    <row r="43" spans="1:8" ht="12.7" x14ac:dyDescent="0.2">
      <c r="A43" s="26" t="s">
        <v>133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Administración. PML</cp:lastModifiedBy>
  <cp:revision/>
  <cp:lastPrinted>2025-10-22T18:45:39Z</cp:lastPrinted>
  <dcterms:created xsi:type="dcterms:W3CDTF">2014-02-10T03:37:14Z</dcterms:created>
  <dcterms:modified xsi:type="dcterms:W3CDTF">2026-01-23T15:38:28Z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